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337" windowHeight="10277" firstSheet="1" activeTab="1"/>
  </bookViews>
  <sheets>
    <sheet name="設定値マスタ" sheetId="1" state="hidden" r:id="rId1"/>
    <sheet name="大会参加集計表" sheetId="2" r:id="rId2"/>
    <sheet name="個人戦参加申込書" sheetId="3" r:id="rId3"/>
    <sheet name="団体戦参加申込書" sheetId="4" state="hidden" r:id="rId4"/>
    <sheet name="誓約書" sheetId="5" r:id="rId5"/>
    <sheet name="大会広告" sheetId="6" r:id="rId6"/>
    <sheet name="大会参加者集計表" sheetId="7" state="hidden" r:id="rId7"/>
  </sheets>
  <externalReferences>
    <externalReference r:id="rId10"/>
  </externalReferences>
  <definedNames>
    <definedName name="_xlfn.AGGREGATE" hidden="1">#NAME?</definedName>
    <definedName name="_xlfn.COUNTIFS" hidden="1">#NAME?</definedName>
    <definedName name="_xlfn.IFERROR" hidden="1">#NAME?</definedName>
    <definedName name="_xlnm.Print_Area" localSheetId="1">'大会参加集計表'!$A$1:$N$58</definedName>
    <definedName name="_xlnm.Print_Area" localSheetId="3">'団体戦参加申込書'!$B$1:$H$35</definedName>
    <definedName name="ファミリー形種目一覧">'設定値マスタ'!$B$45:$B$51</definedName>
    <definedName name="係員リスト">'大会参加集計表'!$J$32:$K$43</definedName>
    <definedName name="形種目一覧">'設定値マスタ'!$B$2:$B$20</definedName>
    <definedName name="形入賞一覧">'設定値マスタ'!$B$54:$B$61</definedName>
    <definedName name="個人戦参加申込リスト">'個人戦参加申込書'!$C$15:$M$148</definedName>
    <definedName name="支部一覧">'設定値マスタ'!$B$72:$D$116</definedName>
    <definedName name="支部番号">'[1]大会参加集計表'!$E$4</definedName>
    <definedName name="支部名">'[1]大会参加集計表'!$F$4</definedName>
    <definedName name="支部名一覧">'設定値マスタ'!$B$72:$B$116</definedName>
    <definedName name="集計表">'大会参加者集計表'!$A$5:$AZ$5</definedName>
    <definedName name="審判員リスト">'大会参加集計表'!$J$15:$L$25</definedName>
    <definedName name="前日準備人数">'大会参加集計表'!$J$46:$L$46</definedName>
    <definedName name="組手種目一覧">'設定値マスタ'!$B$22:$B$42</definedName>
    <definedName name="組手入賞一覧">'設定値マスタ'!$B$63:$B$70</definedName>
    <definedName name="団体戦参加申込リスト">'団体戦参加申込書'!$B$18:$H$35</definedName>
  </definedNames>
  <calcPr fullCalcOnLoad="1"/>
</workbook>
</file>

<file path=xl/sharedStrings.xml><?xml version="1.0" encoding="utf-8"?>
<sst xmlns="http://schemas.openxmlformats.org/spreadsheetml/2006/main" count="458" uniqueCount="256">
  <si>
    <t>団体名：</t>
  </si>
  <si>
    <t>代表者名：</t>
  </si>
  <si>
    <t>申込者名：</t>
  </si>
  <si>
    <t>申込者連絡先：</t>
  </si>
  <si>
    <t>競技種目</t>
  </si>
  <si>
    <t>参加人数</t>
  </si>
  <si>
    <t>合計</t>
  </si>
  <si>
    <t>○</t>
  </si>
  <si>
    <t>小計金額</t>
  </si>
  <si>
    <t>漢字</t>
  </si>
  <si>
    <t>氏名</t>
  </si>
  <si>
    <t>フリガナ</t>
  </si>
  <si>
    <t>支部名</t>
  </si>
  <si>
    <t>小学生低学年団体形</t>
  </si>
  <si>
    <t>小学生高学年団体形</t>
  </si>
  <si>
    <t>中学生団体形</t>
  </si>
  <si>
    <t>高校生団体形</t>
  </si>
  <si>
    <t>一般団体形</t>
  </si>
  <si>
    <t>一般団体組手</t>
  </si>
  <si>
    <t>資格</t>
  </si>
  <si>
    <t>小学５年男子</t>
  </si>
  <si>
    <t>小学５年女子</t>
  </si>
  <si>
    <t>小学６年男子</t>
  </si>
  <si>
    <t>小学６年女子</t>
  </si>
  <si>
    <t>中学１年男子</t>
  </si>
  <si>
    <t>中学１年女子</t>
  </si>
  <si>
    <t>中学２年男子</t>
  </si>
  <si>
    <t>中学２年女子</t>
  </si>
  <si>
    <t>中学３年男子</t>
  </si>
  <si>
    <t>中学３年女子</t>
  </si>
  <si>
    <t>高校男子</t>
  </si>
  <si>
    <t>高校女子</t>
  </si>
  <si>
    <t>一般男子</t>
  </si>
  <si>
    <t>一般女子</t>
  </si>
  <si>
    <t>会員番号</t>
  </si>
  <si>
    <t>　 必ず参加されますようお願いします。</t>
  </si>
  <si>
    <t xml:space="preserve"> </t>
  </si>
  <si>
    <t>　　☆　サイズ　　１／２ページ　　Ａ４判</t>
  </si>
  <si>
    <t xml:space="preserve"> </t>
  </si>
  <si>
    <t>「誓 約 書」 保 管 の 念 書</t>
  </si>
  <si>
    <t>参加選手より提出を受けるとともに当該支部責任者が責任を持って保管していることを報告</t>
  </si>
  <si>
    <t>お届け致します。</t>
  </si>
  <si>
    <t>支部長氏名</t>
  </si>
  <si>
    <t>印　</t>
  </si>
  <si>
    <t>　　　　　　　　　　　　　　　　</t>
  </si>
  <si>
    <t>誓　　　　約　　　　書</t>
  </si>
  <si>
    <t>　　当方にて一切の責任を負うものであり、貴会に対し損害賠償などの請求をしないことを</t>
  </si>
  <si>
    <t>　　誓約します。</t>
  </si>
  <si>
    <r>
      <t>名　前　　　　</t>
    </r>
    <r>
      <rPr>
        <u val="single"/>
        <sz val="12"/>
        <rFont val="ＭＳ Ｐゴシック"/>
        <family val="3"/>
      </rPr>
      <t>　　　　　　　　　　　　　　　　　</t>
    </r>
  </si>
  <si>
    <t>印</t>
  </si>
  <si>
    <t>保護者名</t>
  </si>
  <si>
    <t>支部長</t>
  </si>
  <si>
    <t>　１）大会開催前には必ず取り纏めのうえ、支部・団体責任者が責任を持って保管。</t>
  </si>
  <si>
    <t>　　（支部長は別途「誓約書保管の念書」を県本部事務局宛に提出願います）</t>
  </si>
  <si>
    <t>　２）本書の提出はすべての出場選手とする。</t>
  </si>
  <si>
    <t>団体種目</t>
  </si>
  <si>
    <t>支部広告料</t>
  </si>
  <si>
    <t>　　支部・団体名</t>
  </si>
  <si>
    <t>支部・団体名</t>
  </si>
  <si>
    <t>係員</t>
  </si>
  <si>
    <t>支部番号</t>
  </si>
  <si>
    <t>004</t>
  </si>
  <si>
    <t>さいたま揚志</t>
  </si>
  <si>
    <t>001</t>
  </si>
  <si>
    <t>大宮</t>
  </si>
  <si>
    <t>002</t>
  </si>
  <si>
    <t>川越</t>
  </si>
  <si>
    <t>児玉</t>
  </si>
  <si>
    <t>006</t>
  </si>
  <si>
    <t>東浦和</t>
  </si>
  <si>
    <t>007</t>
  </si>
  <si>
    <t>武蔵浦和</t>
  </si>
  <si>
    <t>009</t>
  </si>
  <si>
    <t>北浦和</t>
  </si>
  <si>
    <t>010</t>
  </si>
  <si>
    <t>上尾</t>
  </si>
  <si>
    <t>011</t>
  </si>
  <si>
    <t>北本</t>
  </si>
  <si>
    <t>014</t>
  </si>
  <si>
    <t>浦和中央</t>
  </si>
  <si>
    <t>021</t>
  </si>
  <si>
    <t>大宮東</t>
  </si>
  <si>
    <t>022</t>
  </si>
  <si>
    <t>深谷</t>
  </si>
  <si>
    <t>024</t>
  </si>
  <si>
    <t>朝霞</t>
  </si>
  <si>
    <t>025</t>
  </si>
  <si>
    <t>春日部</t>
  </si>
  <si>
    <t>026</t>
  </si>
  <si>
    <t>行田</t>
  </si>
  <si>
    <t>027</t>
  </si>
  <si>
    <t>蓮田</t>
  </si>
  <si>
    <t>029</t>
  </si>
  <si>
    <t>所沢</t>
  </si>
  <si>
    <t>030</t>
  </si>
  <si>
    <t>岩槻</t>
  </si>
  <si>
    <t>031</t>
  </si>
  <si>
    <t>草加</t>
  </si>
  <si>
    <t>033</t>
  </si>
  <si>
    <t>深谷中央</t>
  </si>
  <si>
    <t>035</t>
  </si>
  <si>
    <t>ふじみ野</t>
  </si>
  <si>
    <t>036</t>
  </si>
  <si>
    <t>さいたま南</t>
  </si>
  <si>
    <t>038</t>
  </si>
  <si>
    <t xml:space="preserve">春日部松濤館 </t>
  </si>
  <si>
    <t>040</t>
  </si>
  <si>
    <t>南越谷</t>
  </si>
  <si>
    <t>041</t>
  </si>
  <si>
    <t>浦和謙武</t>
  </si>
  <si>
    <t>042</t>
  </si>
  <si>
    <t>上尾南</t>
  </si>
  <si>
    <t>043</t>
  </si>
  <si>
    <t>西春日部</t>
  </si>
  <si>
    <t>044</t>
  </si>
  <si>
    <t>桶川</t>
  </si>
  <si>
    <t>045</t>
  </si>
  <si>
    <t>047</t>
  </si>
  <si>
    <t>西上尾</t>
  </si>
  <si>
    <t>048</t>
  </si>
  <si>
    <t>志木</t>
  </si>
  <si>
    <t>049</t>
  </si>
  <si>
    <t>吉見</t>
  </si>
  <si>
    <t>050</t>
  </si>
  <si>
    <t>和光</t>
  </si>
  <si>
    <t>051</t>
  </si>
  <si>
    <t>上尾東</t>
  </si>
  <si>
    <t>052</t>
  </si>
  <si>
    <t>千間台</t>
  </si>
  <si>
    <t>053</t>
  </si>
  <si>
    <t>白岡</t>
  </si>
  <si>
    <t>ものつくり大学</t>
  </si>
  <si>
    <t>東京理科大学</t>
  </si>
  <si>
    <t>栄北高等学校</t>
  </si>
  <si>
    <t>埼玉栄高等学校</t>
  </si>
  <si>
    <t>花咲徳栄高等学校</t>
  </si>
  <si>
    <t xml:space="preserve">川越市役所 </t>
  </si>
  <si>
    <t>ｺﾅﾐSP北浦和</t>
  </si>
  <si>
    <t>入間</t>
  </si>
  <si>
    <t>組手優勝</t>
  </si>
  <si>
    <t>組手準優勝</t>
  </si>
  <si>
    <t>組手３位</t>
  </si>
  <si>
    <t>形優勝</t>
  </si>
  <si>
    <t>形準優勝</t>
  </si>
  <si>
    <t>形3位</t>
  </si>
  <si>
    <t>形4位</t>
  </si>
  <si>
    <t>支部名：</t>
  </si>
  <si>
    <t>777</t>
  </si>
  <si>
    <t>埼玉県大会準備委員会　殿</t>
  </si>
  <si>
    <t>形5位</t>
  </si>
  <si>
    <t>形6位</t>
  </si>
  <si>
    <t>形7位</t>
  </si>
  <si>
    <t>形8位</t>
  </si>
  <si>
    <t>組手5位</t>
  </si>
  <si>
    <t>組手6位</t>
  </si>
  <si>
    <t>組手7位</t>
  </si>
  <si>
    <t>組手8位</t>
  </si>
  <si>
    <t>埼玉  栄光</t>
  </si>
  <si>
    <t>サイタマ  エイコウ</t>
  </si>
  <si>
    <t>形参加種目</t>
  </si>
  <si>
    <t>組手参加種目</t>
  </si>
  <si>
    <t>小学３年男子形</t>
  </si>
  <si>
    <t>小学３年女子形</t>
  </si>
  <si>
    <t>小学４年男子形</t>
  </si>
  <si>
    <t>小学４年女子形</t>
  </si>
  <si>
    <t>小学５年男子形</t>
  </si>
  <si>
    <t>小学５年女子形</t>
  </si>
  <si>
    <t>小学６年男子形</t>
  </si>
  <si>
    <t>小学６年女子形</t>
  </si>
  <si>
    <t>中学１年男子形</t>
  </si>
  <si>
    <t>中学１年女子形</t>
  </si>
  <si>
    <t>中学２年男子形</t>
  </si>
  <si>
    <t>中学２年女子形</t>
  </si>
  <si>
    <t>中学３年男子形</t>
  </si>
  <si>
    <t>中学３年女子形</t>
  </si>
  <si>
    <t>高校男子形</t>
  </si>
  <si>
    <t>高校女子形</t>
  </si>
  <si>
    <t>一般男子形</t>
  </si>
  <si>
    <t>一般女子形</t>
  </si>
  <si>
    <t>小学３年男子組手</t>
  </si>
  <si>
    <t>小学３年女子組手</t>
  </si>
  <si>
    <t>小学４年男子組手</t>
  </si>
  <si>
    <t>小学４年女子組手</t>
  </si>
  <si>
    <t>小学５年男子組手</t>
  </si>
  <si>
    <t>小学５年女子組手</t>
  </si>
  <si>
    <t>小学６年男子組手</t>
  </si>
  <si>
    <t>小学６年女子組手</t>
  </si>
  <si>
    <t>中学１年男子組手</t>
  </si>
  <si>
    <t>中学１年女子組手</t>
  </si>
  <si>
    <t>中学２年男子組手</t>
  </si>
  <si>
    <t>中学２年女子組手</t>
  </si>
  <si>
    <t>中学３年男子組手</t>
  </si>
  <si>
    <t>中学３年女子組手</t>
  </si>
  <si>
    <t>高校男子組手</t>
  </si>
  <si>
    <t>高校女子組手</t>
  </si>
  <si>
    <t>一般男子組手</t>
  </si>
  <si>
    <t>一般女子組手</t>
  </si>
  <si>
    <t>シード選手記入</t>
  </si>
  <si>
    <t>形</t>
  </si>
  <si>
    <t>組手</t>
  </si>
  <si>
    <t>埼玉勝利</t>
  </si>
  <si>
    <t>埼玉栄光</t>
  </si>
  <si>
    <t>埼玉優勝</t>
  </si>
  <si>
    <t>自動入力</t>
  </si>
  <si>
    <t>審判員</t>
  </si>
  <si>
    <t>支払い合計(支部広告費含む）</t>
  </si>
  <si>
    <t>パンフレット枚数(参加人数＋団体参加数）</t>
  </si>
  <si>
    <t>形合計</t>
  </si>
  <si>
    <t>組手合計</t>
  </si>
  <si>
    <t>参加種目合計</t>
  </si>
  <si>
    <t>自動入力</t>
  </si>
  <si>
    <t>小学3年男子形</t>
  </si>
  <si>
    <t>小学3年男子組手</t>
  </si>
  <si>
    <t>団体戦合計</t>
  </si>
  <si>
    <t>種別</t>
  </si>
  <si>
    <t>1:永年
　 会員
2:一般
　 会員</t>
  </si>
  <si>
    <t>大会プログラム広告原稿(変更なしの場合は秋季と同じと記入）</t>
  </si>
  <si>
    <t>一般会員有効期限日　　　　　　　　永年会員取得日</t>
  </si>
  <si>
    <t>男子</t>
  </si>
  <si>
    <t>性別</t>
  </si>
  <si>
    <t>女子</t>
  </si>
  <si>
    <t>西暦で
 半角数字
8桁のみ(19800401)</t>
  </si>
  <si>
    <t>　</t>
  </si>
  <si>
    <t>形種目一覧</t>
  </si>
  <si>
    <t>組手種目一覧</t>
  </si>
  <si>
    <t>ファミリー形種目一覧</t>
  </si>
  <si>
    <t>形入賞一覧</t>
  </si>
  <si>
    <t>組手入賞一覧</t>
  </si>
  <si>
    <t>支部一覧</t>
  </si>
  <si>
    <t>支部</t>
  </si>
  <si>
    <t>支部名一覧（B列のみ）</t>
  </si>
  <si>
    <t>　支部・団体名：</t>
  </si>
  <si>
    <t>野老桃陽</t>
  </si>
  <si>
    <t>054</t>
  </si>
  <si>
    <t>第61回　埼玉県空手道選手権大会参加集計表</t>
  </si>
  <si>
    <t>第６１回　埼玉県空手道選手権大会個人戦参加申込書</t>
  </si>
  <si>
    <t>第６１回　埼玉県空手道選手権大会団体戦参加申込書</t>
  </si>
  <si>
    <t>第６１回埼玉県空手道選手権大会準備委員会　殿</t>
  </si>
  <si>
    <t>　令和　　年　　月　　日</t>
  </si>
  <si>
    <t>令和   年　　月　　日</t>
  </si>
  <si>
    <t>　　　　※ 令和元年度秋季大会同じの場合は「秋季と同じ」と記してください。</t>
  </si>
  <si>
    <r>
      <t>祝</t>
    </r>
    <r>
      <rPr>
        <sz val="14"/>
        <rFont val="HGS行書体"/>
        <family val="3"/>
      </rPr>
      <t>　第61回埼玉県空手道選手権大会</t>
    </r>
  </si>
  <si>
    <t>狭山</t>
  </si>
  <si>
    <t>055</t>
  </si>
  <si>
    <t>第61回埼玉県空手道大会参加者集計表</t>
  </si>
  <si>
    <t>　　　令和３年４月１７日、４月１８日深谷市総合体育館（深谷ビックタートル）において開催される</t>
  </si>
  <si>
    <t>　　令和３年度第６１回埼玉県空手道選手権大会出場に際し、試合中の事故につきましては</t>
  </si>
  <si>
    <t xml:space="preserve"> 　令和３年度　第６１回埼玉県空手道選手権大会出場に際し、別添「誓約書」を当該支部の</t>
  </si>
  <si>
    <r>
      <t>審判員名</t>
    </r>
    <r>
      <rPr>
        <b/>
        <sz val="10"/>
        <color indexed="10"/>
        <rFont val="ＭＳ Ｐゴシック"/>
        <family val="3"/>
      </rPr>
      <t>（4/18日曜日）</t>
    </r>
  </si>
  <si>
    <r>
      <t>係員名(</t>
    </r>
    <r>
      <rPr>
        <b/>
        <sz val="10"/>
        <color indexed="12"/>
        <rFont val="ＭＳ Ｐゴシック"/>
        <family val="3"/>
      </rPr>
      <t>4/17土曜日</t>
    </r>
    <r>
      <rPr>
        <sz val="10"/>
        <rFont val="ＭＳ Ｐゴシック"/>
        <family val="3"/>
      </rPr>
      <t>）</t>
    </r>
  </si>
  <si>
    <r>
      <t>係員名(</t>
    </r>
    <r>
      <rPr>
        <b/>
        <sz val="10"/>
        <color indexed="10"/>
        <rFont val="ＭＳ Ｐゴシック"/>
        <family val="3"/>
      </rPr>
      <t>4/18日曜日</t>
    </r>
    <r>
      <rPr>
        <sz val="10"/>
        <rFont val="ＭＳ Ｐゴシック"/>
        <family val="3"/>
      </rPr>
      <t>）</t>
    </r>
  </si>
  <si>
    <r>
      <t>【注意】</t>
    </r>
    <r>
      <rPr>
        <b/>
        <sz val="10"/>
        <color indexed="12"/>
        <rFont val="ＭＳ Ｐゴシック"/>
        <family val="3"/>
      </rPr>
      <t>4/17土曜日</t>
    </r>
    <r>
      <rPr>
        <b/>
        <sz val="10"/>
        <rFont val="ＭＳ Ｐゴシック"/>
        <family val="3"/>
      </rPr>
      <t>の審判は、個別に事務局よりご相談させていただきます。</t>
    </r>
  </si>
  <si>
    <r>
      <rPr>
        <b/>
        <sz val="10"/>
        <color indexed="12"/>
        <rFont val="ＭＳ Ｐゴシック"/>
        <family val="3"/>
      </rPr>
      <t>当日4/17土</t>
    </r>
    <r>
      <rPr>
        <b/>
        <sz val="10"/>
        <rFont val="ＭＳ Ｐゴシック"/>
        <family val="3"/>
      </rPr>
      <t>の準備人数</t>
    </r>
  </si>
  <si>
    <r>
      <t>＊係員は、</t>
    </r>
    <r>
      <rPr>
        <b/>
        <sz val="10"/>
        <color indexed="12"/>
        <rFont val="ＭＳ Ｐゴシック"/>
        <family val="3"/>
      </rPr>
      <t>4/17土曜日</t>
    </r>
    <r>
      <rPr>
        <sz val="10"/>
        <rFont val="ＭＳ Ｐゴシック"/>
        <family val="3"/>
      </rPr>
      <t>は各支部</t>
    </r>
    <r>
      <rPr>
        <b/>
        <sz val="10"/>
        <color indexed="10"/>
        <rFont val="ＭＳ Ｐゴシック"/>
        <family val="3"/>
      </rPr>
      <t>１</t>
    </r>
    <r>
      <rPr>
        <b/>
        <sz val="10"/>
        <color indexed="10"/>
        <rFont val="ＭＳ Ｐゴシック"/>
        <family val="3"/>
      </rPr>
      <t>名以上</t>
    </r>
    <r>
      <rPr>
        <sz val="10"/>
        <rFont val="ＭＳ Ｐゴシック"/>
        <family val="3"/>
      </rPr>
      <t>お願いいたします。</t>
    </r>
  </si>
  <si>
    <r>
      <rPr>
        <b/>
        <sz val="10"/>
        <color indexed="10"/>
        <rFont val="ＭＳ Ｐゴシック"/>
        <family val="3"/>
      </rPr>
      <t>　</t>
    </r>
    <r>
      <rPr>
        <sz val="10"/>
        <rFont val="ＭＳ Ｐゴシック"/>
        <family val="3"/>
      </rPr>
      <t>また、</t>
    </r>
    <r>
      <rPr>
        <b/>
        <sz val="10"/>
        <color indexed="10"/>
        <rFont val="ＭＳ Ｐゴシック"/>
        <family val="3"/>
      </rPr>
      <t>4/18日曜日</t>
    </r>
    <r>
      <rPr>
        <sz val="10"/>
        <rFont val="ＭＳ Ｐゴシック"/>
        <family val="3"/>
      </rPr>
      <t>は各支部</t>
    </r>
    <r>
      <rPr>
        <b/>
        <sz val="10"/>
        <color indexed="10"/>
        <rFont val="ＭＳ Ｐゴシック"/>
        <family val="3"/>
      </rPr>
      <t>２名以上</t>
    </r>
    <r>
      <rPr>
        <sz val="10"/>
        <rFont val="ＭＳ Ｐゴシック"/>
        <family val="3"/>
      </rPr>
      <t>お願いいたします。</t>
    </r>
  </si>
  <si>
    <r>
      <t>※本大会（</t>
    </r>
    <r>
      <rPr>
        <sz val="10"/>
        <color indexed="10"/>
        <rFont val="ＭＳ Ｐゴシック"/>
        <family val="3"/>
      </rPr>
      <t>4/18日曜日</t>
    </r>
    <r>
      <rPr>
        <sz val="10"/>
        <rFont val="ＭＳ Ｐゴシック"/>
        <family val="3"/>
      </rPr>
      <t>）は７コートです。</t>
    </r>
    <r>
      <rPr>
        <b/>
        <sz val="10"/>
        <color indexed="10"/>
        <rFont val="ＭＳ Ｐゴシック"/>
        <family val="3"/>
      </rPr>
      <t>資格（Ｃ級以上）保有者</t>
    </r>
    <r>
      <rPr>
        <sz val="10"/>
        <rFont val="ＭＳ Ｐゴシック"/>
        <family val="3"/>
      </rPr>
      <t>は</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</si>
</sst>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支&quot;&quot;部&quot;"/>
    <numFmt numFmtId="181" formatCode="[&lt;=999]000;[&lt;=9999]000\-00;000\-0000"/>
    <numFmt numFmtId="182" formatCode="[DBNum2][$-411]General"/>
    <numFmt numFmtId="183" formatCode="####"/>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87">
    <font>
      <sz val="11"/>
      <name val="ＭＳ Ｐゴシック"/>
      <family val="3"/>
    </font>
    <font>
      <sz val="6"/>
      <name val="ＭＳ Ｐゴシック"/>
      <family val="3"/>
    </font>
    <font>
      <b/>
      <sz val="11"/>
      <name val="ＭＳ Ｐゴシック"/>
      <family val="3"/>
    </font>
    <font>
      <sz val="14"/>
      <name val="ＭＳ Ｐゴシック"/>
      <family val="3"/>
    </font>
    <font>
      <b/>
      <u val="single"/>
      <sz val="15"/>
      <name val="ＭＳ Ｐゴシック"/>
      <family val="3"/>
    </font>
    <font>
      <sz val="16"/>
      <name val="ＭＳ Ｐゴシック"/>
      <family val="3"/>
    </font>
    <font>
      <sz val="10"/>
      <name val="ＭＳ Ｐゴシック"/>
      <family val="3"/>
    </font>
    <font>
      <sz val="12"/>
      <name val="ＭＳ Ｐゴシック"/>
      <family val="3"/>
    </font>
    <font>
      <sz val="14"/>
      <color indexed="10"/>
      <name val="HGS行書体"/>
      <family val="3"/>
    </font>
    <font>
      <sz val="14"/>
      <name val="HGS行書体"/>
      <family val="3"/>
    </font>
    <font>
      <b/>
      <sz val="10"/>
      <color indexed="10"/>
      <name val="ＭＳ Ｐゴシック"/>
      <family val="3"/>
    </font>
    <font>
      <sz val="8"/>
      <name val="ＭＳ Ｐゴシック"/>
      <family val="3"/>
    </font>
    <font>
      <b/>
      <u val="single"/>
      <sz val="14"/>
      <name val="ＭＳ Ｐゴシック"/>
      <family val="3"/>
    </font>
    <font>
      <sz val="10.5"/>
      <name val="ＭＳ Ｐゴシック"/>
      <family val="3"/>
    </font>
    <font>
      <sz val="9"/>
      <name val="ＭＳ Ｐゴシック"/>
      <family val="3"/>
    </font>
    <font>
      <sz val="12"/>
      <color indexed="10"/>
      <name val="ＭＳ Ｐゴシック"/>
      <family val="3"/>
    </font>
    <font>
      <b/>
      <sz val="14"/>
      <name val="ＭＳ Ｐゴシック"/>
      <family val="3"/>
    </font>
    <font>
      <u val="single"/>
      <sz val="12"/>
      <name val="ＭＳ Ｐゴシック"/>
      <family val="3"/>
    </font>
    <font>
      <sz val="11"/>
      <color indexed="8"/>
      <name val="ＭＳ Ｐゴシック"/>
      <family val="3"/>
    </font>
    <font>
      <sz val="10"/>
      <color indexed="8"/>
      <name val="ＭＳ Ｐゴシック"/>
      <family val="3"/>
    </font>
    <font>
      <sz val="11"/>
      <color indexed="9"/>
      <name val="ＭＳ Ｐゴシック"/>
      <family val="3"/>
    </font>
    <font>
      <sz val="6"/>
      <name val="ＭＳ ゴシック"/>
      <family val="3"/>
    </font>
    <font>
      <b/>
      <sz val="8"/>
      <name val="ＭＳ Ｐゴシック"/>
      <family val="3"/>
    </font>
    <font>
      <b/>
      <sz val="10"/>
      <name val="ＭＳ Ｐゴシック"/>
      <family val="3"/>
    </font>
    <font>
      <b/>
      <sz val="8"/>
      <name val="ＭＳ ゴシック"/>
      <family val="3"/>
    </font>
    <font>
      <sz val="10"/>
      <color indexed="10"/>
      <name val="ＭＳ Ｐゴシック"/>
      <family val="3"/>
    </font>
    <font>
      <b/>
      <sz val="10"/>
      <color indexed="12"/>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20"/>
      <color indexed="8"/>
      <name val="ＭＳ Ｐゴシック"/>
      <family val="3"/>
    </font>
    <font>
      <b/>
      <sz val="8"/>
      <color indexed="8"/>
      <name val="ＭＳ Ｐゴシック"/>
      <family val="3"/>
    </font>
    <font>
      <sz val="10.5"/>
      <color indexed="8"/>
      <name val="ＭＳ Ｐゴシック"/>
      <family val="3"/>
    </font>
    <font>
      <b/>
      <sz val="10"/>
      <color indexed="8"/>
      <name val="ＭＳ Ｐゴシック"/>
      <family val="3"/>
    </font>
    <font>
      <sz val="9"/>
      <name val="Meiryo UI"/>
      <family val="3"/>
    </font>
    <font>
      <b/>
      <sz val="11"/>
      <color indexed="10"/>
      <name val="ＭＳ Ｐゴシック"/>
      <family val="3"/>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16"/>
      <color theme="1"/>
      <name val="Calibri"/>
      <family val="3"/>
    </font>
    <font>
      <sz val="12"/>
      <color theme="1"/>
      <name val="Calibri"/>
      <family val="3"/>
    </font>
    <font>
      <sz val="14"/>
      <color theme="1"/>
      <name val="Calibri"/>
      <family val="3"/>
    </font>
    <font>
      <sz val="20"/>
      <color theme="1"/>
      <name val="Calibri"/>
      <family val="3"/>
    </font>
    <font>
      <b/>
      <sz val="8"/>
      <color theme="1"/>
      <name val="ＭＳ Ｐゴシック"/>
      <family val="3"/>
    </font>
    <font>
      <sz val="11"/>
      <name val="Calibri"/>
      <family val="3"/>
    </font>
    <font>
      <sz val="12"/>
      <name val="Calibri"/>
      <family val="3"/>
    </font>
    <font>
      <sz val="11"/>
      <color indexed="8"/>
      <name val="Calibri"/>
      <family val="3"/>
    </font>
    <font>
      <sz val="10"/>
      <color indexed="8"/>
      <name val="Calibri"/>
      <family val="3"/>
    </font>
    <font>
      <sz val="10.5"/>
      <color theme="1"/>
      <name val="ＭＳ Ｐゴシック"/>
      <family val="3"/>
    </font>
    <font>
      <b/>
      <sz val="10"/>
      <color rgb="FFFF0000"/>
      <name val="ＭＳ Ｐゴシック"/>
      <family val="3"/>
    </font>
    <font>
      <b/>
      <sz val="10"/>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rgb="FFFFC000"/>
        <bgColor indexed="64"/>
      </patternFill>
    </fill>
    <fill>
      <patternFill patternType="solid">
        <fgColor rgb="FFCCFFCC"/>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style="dashed"/>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thin"/>
      <bottom style="thin"/>
    </border>
    <border>
      <left style="hair"/>
      <right style="thin"/>
      <top style="thin"/>
      <bottom style="thin"/>
    </border>
    <border>
      <left style="hair"/>
      <right style="hair"/>
      <top style="hair"/>
      <bottom style="hair"/>
    </border>
    <border>
      <left style="thin"/>
      <right style="hair"/>
      <top style="thin"/>
      <bottom style="thin"/>
    </border>
    <border>
      <left style="thin"/>
      <right style="thin"/>
      <top>
        <color indexed="63"/>
      </top>
      <bottom style="thin"/>
    </border>
    <border>
      <left style="thin"/>
      <right style="thin"/>
      <top>
        <color indexed="63"/>
      </top>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268">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Border="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0" fillId="0" borderId="0" xfId="0" applyNumberForma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5" fillId="0" borderId="0" xfId="0" applyFont="1" applyBorder="1" applyAlignment="1">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0" xfId="63" applyAlignment="1">
      <alignment vertical="center"/>
      <protection/>
    </xf>
    <xf numFmtId="0" fontId="3" fillId="0" borderId="0" xfId="63" applyFont="1" applyFill="1" applyBorder="1" applyAlignment="1">
      <alignment vertical="center"/>
      <protection/>
    </xf>
    <xf numFmtId="0" fontId="3" fillId="0" borderId="0" xfId="63" applyFont="1" applyAlignment="1">
      <alignment horizontal="center" vertical="center"/>
      <protection/>
    </xf>
    <xf numFmtId="0" fontId="0" fillId="0" borderId="0" xfId="63" applyAlignment="1">
      <alignment horizontal="center" vertical="center"/>
      <protection/>
    </xf>
    <xf numFmtId="0" fontId="11" fillId="0" borderId="0" xfId="0" applyFont="1" applyAlignment="1">
      <alignment horizontal="right" vertical="center"/>
    </xf>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7" fillId="0" borderId="13" xfId="0" applyFont="1" applyBorder="1" applyAlignment="1">
      <alignment vertical="center"/>
    </xf>
    <xf numFmtId="0" fontId="3"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Fill="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13" fillId="0" borderId="0" xfId="0" applyFont="1" applyAlignment="1">
      <alignment horizontal="left" vertical="center"/>
    </xf>
    <xf numFmtId="0" fontId="0" fillId="0" borderId="0" xfId="0" applyFont="1" applyAlignment="1">
      <alignment/>
    </xf>
    <xf numFmtId="0" fontId="0" fillId="0" borderId="13" xfId="0" applyFont="1" applyBorder="1" applyAlignment="1">
      <alignment/>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horizontal="center"/>
    </xf>
    <xf numFmtId="0" fontId="0" fillId="0" borderId="13" xfId="0" applyFont="1" applyBorder="1" applyAlignment="1">
      <alignment horizontal="right"/>
    </xf>
    <xf numFmtId="0" fontId="13" fillId="0" borderId="0" xfId="0" applyFont="1" applyAlignment="1">
      <alignment horizontal="left"/>
    </xf>
    <xf numFmtId="0" fontId="14" fillId="0" borderId="0" xfId="0" applyFont="1" applyAlignment="1">
      <alignment horizontal="left" vertical="center"/>
    </xf>
    <xf numFmtId="0" fontId="15" fillId="0" borderId="0" xfId="0" applyFont="1" applyAlignment="1">
      <alignment horizontal="lef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3" fillId="0" borderId="0" xfId="0" applyNumberFormat="1" applyFont="1" applyBorder="1" applyAlignment="1">
      <alignment horizontal="left" vertical="center"/>
    </xf>
    <xf numFmtId="0" fontId="0" fillId="0" borderId="0" xfId="0" applyNumberFormat="1" applyBorder="1" applyAlignment="1">
      <alignment vertical="center"/>
    </xf>
    <xf numFmtId="0" fontId="0" fillId="0" borderId="0" xfId="0" applyNumberFormat="1" applyBorder="1" applyAlignment="1">
      <alignment horizontal="center" vertical="center"/>
    </xf>
    <xf numFmtId="0" fontId="3" fillId="0" borderId="0" xfId="0" applyFont="1" applyBorder="1" applyAlignment="1">
      <alignment vertical="center"/>
    </xf>
    <xf numFmtId="0" fontId="0" fillId="0" borderId="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Alignment="1">
      <alignment vertical="center" wrapText="1"/>
    </xf>
    <xf numFmtId="0" fontId="6" fillId="19" borderId="15" xfId="0" applyFont="1" applyFill="1" applyBorder="1" applyAlignment="1">
      <alignment horizontal="center" vertical="center" wrapText="1"/>
    </xf>
    <xf numFmtId="0" fontId="7" fillId="7" borderId="10" xfId="0" applyFont="1" applyFill="1" applyBorder="1" applyAlignment="1">
      <alignment vertical="center"/>
    </xf>
    <xf numFmtId="0" fontId="7" fillId="7" borderId="11" xfId="0" applyFont="1" applyFill="1" applyBorder="1" applyAlignment="1">
      <alignment vertical="center"/>
    </xf>
    <xf numFmtId="0" fontId="0" fillId="0" borderId="0" xfId="0" applyAlignment="1" applyProtection="1">
      <alignment vertical="center"/>
      <protection locked="0"/>
    </xf>
    <xf numFmtId="0" fontId="0" fillId="7" borderId="16" xfId="0" applyFill="1" applyBorder="1" applyAlignment="1" applyProtection="1">
      <alignment vertical="center"/>
      <protection/>
    </xf>
    <xf numFmtId="0" fontId="0" fillId="0" borderId="0" xfId="0" applyAlignment="1" applyProtection="1">
      <alignment vertical="center"/>
      <protection/>
    </xf>
    <xf numFmtId="0" fontId="0" fillId="0" borderId="0" xfId="0" applyNumberFormat="1" applyAlignment="1" applyProtection="1">
      <alignment vertical="center"/>
      <protection/>
    </xf>
    <xf numFmtId="0" fontId="0" fillId="0" borderId="0" xfId="0" applyNumberFormat="1" applyAlignment="1" applyProtection="1">
      <alignment horizontal="center" vertical="center"/>
      <protection/>
    </xf>
    <xf numFmtId="0" fontId="0" fillId="0" borderId="0" xfId="0" applyBorder="1" applyAlignment="1" applyProtection="1">
      <alignment vertical="center"/>
      <protection locked="0"/>
    </xf>
    <xf numFmtId="0" fontId="0" fillId="0" borderId="0" xfId="0" applyFill="1" applyBorder="1" applyAlignment="1" applyProtection="1">
      <alignment vertical="center"/>
      <protection locked="0"/>
    </xf>
    <xf numFmtId="0" fontId="0" fillId="19" borderId="16" xfId="0" applyFill="1" applyBorder="1" applyAlignment="1" applyProtection="1">
      <alignment horizontal="center" vertical="center"/>
      <protection/>
    </xf>
    <xf numFmtId="0" fontId="12" fillId="0" borderId="0" xfId="0" applyFont="1" applyBorder="1" applyAlignment="1">
      <alignment vertical="center"/>
    </xf>
    <xf numFmtId="0" fontId="0" fillId="19" borderId="17" xfId="0" applyFill="1" applyBorder="1" applyAlignment="1" applyProtection="1">
      <alignment horizontal="center" vertical="center" shrinkToFit="1"/>
      <protection/>
    </xf>
    <xf numFmtId="0" fontId="7" fillId="0" borderId="13" xfId="0" applyFont="1" applyBorder="1" applyAlignment="1" applyProtection="1">
      <alignment vertical="center"/>
      <protection locked="0"/>
    </xf>
    <xf numFmtId="0" fontId="7" fillId="0" borderId="0" xfId="0" applyFont="1" applyAlignment="1" applyProtection="1">
      <alignment horizontal="center" vertical="center"/>
      <protection locked="0"/>
    </xf>
    <xf numFmtId="0" fontId="0" fillId="0" borderId="0" xfId="0" applyAlignment="1" applyProtection="1">
      <alignment/>
      <protection locked="0"/>
    </xf>
    <xf numFmtId="0" fontId="7" fillId="0" borderId="0" xfId="0" applyFont="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4" xfId="0" applyBorder="1" applyAlignment="1" applyProtection="1">
      <alignment vertical="center"/>
      <protection locked="0"/>
    </xf>
    <xf numFmtId="0" fontId="0" fillId="0" borderId="22"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lignment horizontal="center" vertical="center"/>
    </xf>
    <xf numFmtId="0" fontId="74"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75" fillId="0" borderId="0" xfId="0" applyNumberFormat="1" applyFont="1" applyFill="1" applyBorder="1" applyAlignment="1">
      <alignment horizontal="center" vertical="center"/>
    </xf>
    <xf numFmtId="0" fontId="76" fillId="0" borderId="0" xfId="0" applyNumberFormat="1" applyFont="1" applyFill="1" applyBorder="1" applyAlignment="1">
      <alignment horizontal="center" vertical="center"/>
    </xf>
    <xf numFmtId="0" fontId="77" fillId="0" borderId="0" xfId="0" applyNumberFormat="1" applyFont="1" applyFill="1" applyBorder="1" applyAlignment="1">
      <alignment horizontal="center" vertical="center"/>
    </xf>
    <xf numFmtId="0" fontId="78" fillId="0" borderId="0" xfId="0" applyNumberFormat="1" applyFont="1" applyFill="1" applyBorder="1" applyAlignment="1">
      <alignment horizontal="center" vertical="center"/>
    </xf>
    <xf numFmtId="0" fontId="74" fillId="0" borderId="0" xfId="0" applyFont="1" applyFill="1" applyBorder="1" applyAlignment="1">
      <alignment horizontal="center" vertical="center"/>
    </xf>
    <xf numFmtId="0" fontId="74"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77" fillId="0" borderId="0" xfId="0" applyFont="1" applyBorder="1" applyAlignment="1">
      <alignment vertical="center"/>
    </xf>
    <xf numFmtId="0" fontId="0" fillId="0" borderId="0" xfId="0" applyNumberFormat="1" applyFill="1" applyBorder="1" applyAlignment="1">
      <alignment vertical="center"/>
    </xf>
    <xf numFmtId="0" fontId="75" fillId="0" borderId="0" xfId="0" applyFont="1" applyFill="1" applyBorder="1" applyAlignment="1">
      <alignment vertical="center"/>
    </xf>
    <xf numFmtId="0" fontId="77" fillId="0" borderId="0" xfId="0" applyFont="1" applyFill="1" applyBorder="1" applyAlignment="1">
      <alignment vertical="center"/>
    </xf>
    <xf numFmtId="0" fontId="6" fillId="19" borderId="15" xfId="0" applyFont="1" applyFill="1" applyBorder="1" applyAlignment="1">
      <alignment horizontal="center"/>
    </xf>
    <xf numFmtId="0" fontId="6" fillId="0" borderId="0" xfId="0" applyFont="1" applyAlignment="1">
      <alignment vertical="center"/>
    </xf>
    <xf numFmtId="0" fontId="3" fillId="0" borderId="0" xfId="0" applyNumberFormat="1" applyFont="1" applyFill="1" applyBorder="1" applyAlignment="1" applyProtection="1">
      <alignment horizontal="center" vertical="center"/>
      <protection/>
    </xf>
    <xf numFmtId="0" fontId="0" fillId="19" borderId="16" xfId="0" applyFill="1" applyBorder="1" applyAlignment="1" applyProtection="1">
      <alignment horizontal="center" vertical="center" shrinkToFit="1"/>
      <protection/>
    </xf>
    <xf numFmtId="0" fontId="0" fillId="13" borderId="18" xfId="0" applyFill="1" applyBorder="1" applyAlignment="1">
      <alignment horizontal="right" vertical="center" wrapText="1"/>
    </xf>
    <xf numFmtId="0" fontId="0" fillId="34" borderId="15" xfId="0" applyFill="1" applyBorder="1" applyAlignment="1">
      <alignment vertical="center" wrapText="1"/>
    </xf>
    <xf numFmtId="49" fontId="6" fillId="34" borderId="15" xfId="0" applyNumberFormat="1" applyFont="1" applyFill="1" applyBorder="1" applyAlignment="1">
      <alignment vertical="center" wrapText="1"/>
    </xf>
    <xf numFmtId="49" fontId="0" fillId="19" borderId="10" xfId="0" applyNumberFormat="1" applyFont="1" applyFill="1" applyBorder="1" applyAlignment="1" applyProtection="1">
      <alignment horizontal="center" vertical="center" shrinkToFit="1"/>
      <protection/>
    </xf>
    <xf numFmtId="0" fontId="0" fillId="0" borderId="17" xfId="0" applyFill="1" applyBorder="1" applyAlignment="1" applyProtection="1">
      <alignment vertical="center" shrinkToFit="1"/>
      <protection locked="0"/>
    </xf>
    <xf numFmtId="49" fontId="0" fillId="0" borderId="10" xfId="0" applyNumberFormat="1" applyFont="1" applyFill="1" applyBorder="1" applyAlignment="1" applyProtection="1">
      <alignment horizontal="center" vertical="center" shrinkToFit="1"/>
      <protection locked="0"/>
    </xf>
    <xf numFmtId="0" fontId="0" fillId="7" borderId="18" xfId="0" applyFont="1" applyFill="1" applyBorder="1" applyAlignment="1">
      <alignment vertical="center" wrapText="1"/>
    </xf>
    <xf numFmtId="0" fontId="6" fillId="19" borderId="15" xfId="0" applyFont="1" applyFill="1" applyBorder="1" applyAlignment="1">
      <alignment horizontal="right" vertical="center" wrapText="1"/>
    </xf>
    <xf numFmtId="0" fontId="0" fillId="12" borderId="18" xfId="0" applyFill="1" applyBorder="1" applyAlignment="1">
      <alignment vertical="center" wrapText="1" shrinkToFit="1"/>
    </xf>
    <xf numFmtId="0" fontId="0" fillId="0" borderId="24" xfId="0" applyBorder="1" applyAlignment="1">
      <alignment vertical="center"/>
    </xf>
    <xf numFmtId="5" fontId="0" fillId="0" borderId="24" xfId="0" applyNumberFormat="1" applyBorder="1" applyAlignment="1">
      <alignment vertical="center"/>
    </xf>
    <xf numFmtId="0" fontId="0" fillId="0" borderId="25" xfId="0" applyBorder="1" applyAlignment="1">
      <alignment vertical="center"/>
    </xf>
    <xf numFmtId="49" fontId="18" fillId="0" borderId="16" xfId="0" applyNumberFormat="1" applyFont="1" applyFill="1" applyBorder="1" applyAlignment="1" applyProtection="1" quotePrefix="1">
      <alignment horizontal="center" vertical="center"/>
      <protection/>
    </xf>
    <xf numFmtId="0" fontId="19" fillId="0" borderId="16" xfId="0" applyFont="1" applyFill="1" applyBorder="1" applyAlignment="1" applyProtection="1">
      <alignment horizontal="center" vertical="center"/>
      <protection/>
    </xf>
    <xf numFmtId="0" fontId="0" fillId="0" borderId="24" xfId="0" applyNumberFormat="1" applyBorder="1" applyAlignment="1">
      <alignment vertical="center"/>
    </xf>
    <xf numFmtId="0" fontId="0" fillId="34" borderId="10" xfId="0" applyNumberForma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Font="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19" borderId="10" xfId="0" applyFill="1" applyBorder="1" applyAlignment="1" applyProtection="1">
      <alignment horizontal="center" vertical="center" shrinkToFit="1"/>
      <protection/>
    </xf>
    <xf numFmtId="0" fontId="79" fillId="35" borderId="16" xfId="0" applyFont="1" applyFill="1" applyBorder="1" applyAlignment="1">
      <alignment horizontal="center" vertical="center" wrapText="1"/>
    </xf>
    <xf numFmtId="0" fontId="6" fillId="34" borderId="0" xfId="0" applyFont="1" applyFill="1" applyAlignment="1" applyProtection="1">
      <alignment horizontal="right" vertical="center"/>
      <protection/>
    </xf>
    <xf numFmtId="0" fontId="7" fillId="0" borderId="0" xfId="0" applyFont="1" applyAlignment="1">
      <alignment/>
    </xf>
    <xf numFmtId="0" fontId="0" fillId="0" borderId="0" xfId="0" applyFont="1" applyAlignment="1">
      <alignment vertical="center"/>
    </xf>
    <xf numFmtId="49" fontId="0" fillId="0" borderId="16" xfId="0" applyNumberFormat="1" applyFont="1" applyFill="1" applyBorder="1" applyAlignment="1" applyProtection="1">
      <alignment horizontal="center" vertical="center" shrinkToFit="1"/>
      <protection locked="0"/>
    </xf>
    <xf numFmtId="49" fontId="0" fillId="0" borderId="0" xfId="0" applyNumberFormat="1" applyFont="1" applyFill="1" applyBorder="1" applyAlignment="1" applyProtection="1">
      <alignment horizontal="center" vertical="center" shrinkToFit="1"/>
      <protection locked="0"/>
    </xf>
    <xf numFmtId="0" fontId="23" fillId="36" borderId="16" xfId="0" applyFont="1" applyFill="1" applyBorder="1" applyAlignment="1" applyProtection="1">
      <alignment horizontal="center" vertical="center" shrinkToFit="1"/>
      <protection/>
    </xf>
    <xf numFmtId="0" fontId="10" fillId="33" borderId="17" xfId="0" applyFont="1" applyFill="1" applyBorder="1" applyAlignment="1" applyProtection="1">
      <alignment horizontal="center" vertical="center"/>
      <protection/>
    </xf>
    <xf numFmtId="0" fontId="24" fillId="35" borderId="16" xfId="0" applyFont="1" applyFill="1" applyBorder="1" applyAlignment="1">
      <alignment horizontal="center" vertical="center" wrapText="1"/>
    </xf>
    <xf numFmtId="0" fontId="6" fillId="7" borderId="10" xfId="0" applyFont="1" applyFill="1" applyBorder="1" applyAlignment="1" applyProtection="1">
      <alignment vertical="center"/>
      <protection/>
    </xf>
    <xf numFmtId="0" fontId="6" fillId="7" borderId="11" xfId="0" applyFont="1" applyFill="1" applyBorder="1" applyAlignment="1" applyProtection="1">
      <alignment vertical="center"/>
      <protection/>
    </xf>
    <xf numFmtId="0" fontId="6" fillId="7" borderId="12" xfId="0" applyFont="1" applyFill="1" applyBorder="1" applyAlignment="1" applyProtection="1">
      <alignment vertical="center"/>
      <protection/>
    </xf>
    <xf numFmtId="0" fontId="6" fillId="7" borderId="16" xfId="0" applyNumberFormat="1" applyFont="1" applyFill="1" applyBorder="1" applyAlignment="1" applyProtection="1">
      <alignment vertical="center"/>
      <protection/>
    </xf>
    <xf numFmtId="5" fontId="6" fillId="7" borderId="12" xfId="0" applyNumberFormat="1" applyFont="1" applyFill="1" applyBorder="1" applyAlignment="1" applyProtection="1">
      <alignment vertical="center"/>
      <protection/>
    </xf>
    <xf numFmtId="0" fontId="6" fillId="7" borderId="16" xfId="0" applyFont="1" applyFill="1" applyBorder="1" applyAlignment="1" applyProtection="1">
      <alignment vertical="center"/>
      <protection/>
    </xf>
    <xf numFmtId="0" fontId="6" fillId="0" borderId="0" xfId="0" applyFont="1" applyAlignment="1" applyProtection="1">
      <alignment vertical="center"/>
      <protection/>
    </xf>
    <xf numFmtId="0" fontId="6" fillId="34" borderId="16" xfId="0" applyFont="1" applyFill="1" applyBorder="1" applyAlignment="1" applyProtection="1">
      <alignment vertical="center"/>
      <protection/>
    </xf>
    <xf numFmtId="0" fontId="6" fillId="34" borderId="0" xfId="0" applyFont="1" applyFill="1" applyAlignment="1" applyProtection="1">
      <alignment vertical="center"/>
      <protection/>
    </xf>
    <xf numFmtId="0" fontId="6" fillId="33" borderId="16" xfId="0" applyFont="1" applyFill="1" applyBorder="1" applyAlignment="1" applyProtection="1">
      <alignment vertical="center"/>
      <protection/>
    </xf>
    <xf numFmtId="0" fontId="6" fillId="33" borderId="16" xfId="0" applyFont="1" applyFill="1" applyBorder="1" applyAlignment="1">
      <alignment vertical="center"/>
    </xf>
    <xf numFmtId="0" fontId="6" fillId="0" borderId="16" xfId="0" applyFont="1" applyFill="1" applyBorder="1" applyAlignment="1" applyProtection="1">
      <alignment vertical="center"/>
      <protection locked="0"/>
    </xf>
    <xf numFmtId="0" fontId="6" fillId="33" borderId="10" xfId="0" applyFont="1" applyFill="1" applyBorder="1" applyAlignment="1">
      <alignment vertical="center"/>
    </xf>
    <xf numFmtId="0" fontId="6" fillId="33" borderId="12" xfId="0"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23" fillId="33" borderId="16" xfId="0" applyFont="1" applyFill="1" applyBorder="1" applyAlignment="1">
      <alignment vertical="center"/>
    </xf>
    <xf numFmtId="0" fontId="6" fillId="37" borderId="16" xfId="0" applyFont="1" applyFill="1" applyBorder="1" applyAlignment="1" applyProtection="1">
      <alignment vertical="center" shrinkToFit="1"/>
      <protection locked="0"/>
    </xf>
    <xf numFmtId="0" fontId="23" fillId="36" borderId="10" xfId="0" applyFont="1" applyFill="1" applyBorder="1" applyAlignment="1">
      <alignment vertical="center"/>
    </xf>
    <xf numFmtId="0" fontId="23" fillId="36" borderId="11" xfId="0" applyFont="1" applyFill="1" applyBorder="1" applyAlignment="1">
      <alignment vertical="center"/>
    </xf>
    <xf numFmtId="0" fontId="23" fillId="36" borderId="12" xfId="0" applyFont="1" applyFill="1" applyBorder="1" applyAlignment="1">
      <alignment vertical="center"/>
    </xf>
    <xf numFmtId="0" fontId="0" fillId="0" borderId="0" xfId="0" applyFont="1" applyBorder="1" applyAlignment="1">
      <alignment vertical="center"/>
    </xf>
    <xf numFmtId="5" fontId="6" fillId="33" borderId="12" xfId="0" applyNumberFormat="1" applyFont="1" applyFill="1" applyBorder="1" applyAlignment="1" applyProtection="1">
      <alignment vertical="center" shrinkToFit="1"/>
      <protection/>
    </xf>
    <xf numFmtId="0" fontId="6" fillId="33" borderId="10" xfId="0" applyFont="1" applyFill="1" applyBorder="1" applyAlignment="1" applyProtection="1">
      <alignment vertical="center"/>
      <protection/>
    </xf>
    <xf numFmtId="0" fontId="3" fillId="7" borderId="16" xfId="0" applyNumberFormat="1" applyFont="1" applyFill="1" applyBorder="1" applyAlignment="1" applyProtection="1">
      <alignment horizontal="left" vertical="center"/>
      <protection/>
    </xf>
    <xf numFmtId="0" fontId="79" fillId="33" borderId="16" xfId="0" applyFont="1" applyFill="1" applyBorder="1" applyAlignment="1" applyProtection="1">
      <alignment horizontal="center" vertical="center"/>
      <protection/>
    </xf>
    <xf numFmtId="0" fontId="22" fillId="33" borderId="28" xfId="0" applyFont="1" applyFill="1" applyBorder="1" applyAlignment="1" applyProtection="1">
      <alignment horizontal="center" vertical="center" wrapText="1"/>
      <protection/>
    </xf>
    <xf numFmtId="0" fontId="6" fillId="0" borderId="0" xfId="0" applyFont="1" applyAlignment="1" applyProtection="1">
      <alignment horizontal="center" vertical="center"/>
      <protection/>
    </xf>
    <xf numFmtId="0" fontId="6" fillId="0" borderId="0" xfId="0" applyFont="1" applyBorder="1" applyAlignment="1" applyProtection="1">
      <alignment horizontal="center" vertical="center"/>
      <protection/>
    </xf>
    <xf numFmtId="0" fontId="3" fillId="33" borderId="10" xfId="0" applyFont="1" applyFill="1" applyBorder="1" applyAlignment="1" applyProtection="1">
      <alignment vertical="center"/>
      <protection/>
    </xf>
    <xf numFmtId="0" fontId="23" fillId="33" borderId="16" xfId="0" applyFont="1" applyFill="1" applyBorder="1" applyAlignment="1" applyProtection="1">
      <alignment vertical="center"/>
      <protection/>
    </xf>
    <xf numFmtId="0" fontId="0" fillId="19" borderId="16" xfId="0" applyFill="1" applyBorder="1" applyAlignment="1" applyProtection="1">
      <alignment vertical="center"/>
      <protection/>
    </xf>
    <xf numFmtId="0" fontId="6" fillId="19" borderId="16" xfId="0" applyFont="1" applyFill="1" applyBorder="1" applyAlignment="1" applyProtection="1">
      <alignment vertical="center"/>
      <protection/>
    </xf>
    <xf numFmtId="0" fontId="6" fillId="38" borderId="16" xfId="0" applyFont="1" applyFill="1" applyBorder="1" applyAlignment="1" applyProtection="1">
      <alignment horizontal="center" vertical="center"/>
      <protection/>
    </xf>
    <xf numFmtId="0" fontId="6" fillId="38" borderId="16" xfId="0" applyFont="1" applyFill="1" applyBorder="1" applyAlignment="1" applyProtection="1">
      <alignment vertical="center" shrinkToFit="1"/>
      <protection/>
    </xf>
    <xf numFmtId="0" fontId="3" fillId="33" borderId="16" xfId="0" applyNumberFormat="1" applyFont="1" applyFill="1" applyBorder="1" applyAlignment="1" applyProtection="1">
      <alignment horizontal="left" vertical="center" shrinkToFit="1"/>
      <protection locked="0"/>
    </xf>
    <xf numFmtId="0" fontId="6" fillId="39" borderId="16" xfId="0" applyFont="1" applyFill="1" applyBorder="1" applyAlignment="1" applyProtection="1">
      <alignment vertical="center"/>
      <protection locked="0"/>
    </xf>
    <xf numFmtId="0" fontId="6" fillId="39" borderId="16" xfId="0" applyFont="1" applyFill="1" applyBorder="1" applyAlignment="1" applyProtection="1">
      <alignment horizontal="center" vertical="center"/>
      <protection locked="0"/>
    </xf>
    <xf numFmtId="0" fontId="0" fillId="39" borderId="16" xfId="0" applyFill="1" applyBorder="1" applyAlignment="1" applyProtection="1">
      <alignment horizontal="center" vertical="center"/>
      <protection locked="0"/>
    </xf>
    <xf numFmtId="0" fontId="0" fillId="39" borderId="10" xfId="0" applyFill="1" applyBorder="1" applyAlignment="1" applyProtection="1">
      <alignment horizontal="center" vertical="center"/>
      <protection locked="0"/>
    </xf>
    <xf numFmtId="0" fontId="0" fillId="39" borderId="10" xfId="0" applyFill="1" applyBorder="1" applyAlignment="1" applyProtection="1">
      <alignment horizontal="center" vertical="center" shrinkToFit="1"/>
      <protection locked="0"/>
    </xf>
    <xf numFmtId="0" fontId="0" fillId="39" borderId="16" xfId="0"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0" fontId="14" fillId="0" borderId="0" xfId="0" applyFont="1" applyFill="1" applyBorder="1" applyAlignment="1">
      <alignment vertical="center"/>
    </xf>
    <xf numFmtId="0" fontId="0" fillId="0" borderId="0" xfId="0" applyFont="1" applyFill="1" applyBorder="1" applyAlignment="1">
      <alignment horizontal="center" vertical="center"/>
    </xf>
    <xf numFmtId="180" fontId="7" fillId="0" borderId="13" xfId="0" applyNumberFormat="1" applyFont="1" applyFill="1" applyBorder="1" applyAlignment="1">
      <alignment horizontal="right" vertical="center"/>
    </xf>
    <xf numFmtId="180" fontId="0" fillId="0" borderId="13" xfId="0" applyNumberFormat="1" applyFont="1" applyFill="1" applyBorder="1" applyAlignment="1">
      <alignment/>
    </xf>
    <xf numFmtId="183" fontId="0" fillId="0" borderId="13" xfId="0" applyNumberFormat="1" applyFont="1" applyFill="1" applyBorder="1" applyAlignment="1" applyProtection="1">
      <alignment/>
      <protection/>
    </xf>
    <xf numFmtId="0" fontId="80" fillId="0" borderId="0" xfId="0" applyFont="1" applyAlignment="1">
      <alignment vertical="center"/>
    </xf>
    <xf numFmtId="0" fontId="81" fillId="7" borderId="10" xfId="0" applyFont="1" applyFill="1" applyBorder="1" applyAlignment="1">
      <alignment vertical="center"/>
    </xf>
    <xf numFmtId="0" fontId="81" fillId="0" borderId="0" xfId="0" applyFont="1" applyAlignment="1">
      <alignment vertical="center"/>
    </xf>
    <xf numFmtId="0" fontId="81" fillId="0" borderId="0" xfId="0" applyFont="1" applyBorder="1" applyAlignment="1">
      <alignment vertical="center"/>
    </xf>
    <xf numFmtId="0" fontId="82" fillId="37" borderId="16" xfId="0" applyFont="1" applyFill="1" applyBorder="1" applyAlignment="1" applyProtection="1">
      <alignment horizontal="left"/>
      <protection/>
    </xf>
    <xf numFmtId="0" fontId="82" fillId="37" borderId="16" xfId="0" applyFont="1" applyFill="1" applyBorder="1" applyAlignment="1" applyProtection="1" quotePrefix="1">
      <alignment horizontal="right"/>
      <protection/>
    </xf>
    <xf numFmtId="0" fontId="80" fillId="0" borderId="16" xfId="0" applyFont="1" applyBorder="1" applyAlignment="1">
      <alignment vertical="center"/>
    </xf>
    <xf numFmtId="0" fontId="82" fillId="37" borderId="16" xfId="0" applyFont="1" applyFill="1" applyBorder="1" applyAlignment="1" quotePrefix="1">
      <alignment horizontal="right"/>
    </xf>
    <xf numFmtId="0" fontId="80" fillId="37" borderId="16" xfId="0" applyFont="1" applyFill="1" applyBorder="1" applyAlignment="1">
      <alignment vertical="center"/>
    </xf>
    <xf numFmtId="0" fontId="83" fillId="37" borderId="16" xfId="0" applyFont="1" applyFill="1" applyBorder="1" applyAlignment="1" applyProtection="1">
      <alignment horizontal="left"/>
      <protection/>
    </xf>
    <xf numFmtId="0" fontId="82" fillId="37" borderId="16" xfId="0" applyFont="1" applyFill="1" applyBorder="1" applyAlignment="1" applyProtection="1">
      <alignment horizontal="right"/>
      <protection/>
    </xf>
    <xf numFmtId="0" fontId="82" fillId="37" borderId="16" xfId="0" applyFont="1" applyFill="1" applyBorder="1" applyAlignment="1">
      <alignment horizontal="right"/>
    </xf>
    <xf numFmtId="0" fontId="80" fillId="37" borderId="29" xfId="0" applyFont="1" applyFill="1" applyBorder="1" applyAlignment="1">
      <alignment vertical="center"/>
    </xf>
    <xf numFmtId="0" fontId="84" fillId="0" borderId="0" xfId="0" applyFont="1" applyAlignment="1" applyProtection="1">
      <alignment horizontal="left" vertical="center" indent="1"/>
      <protection locked="0"/>
    </xf>
    <xf numFmtId="0" fontId="85" fillId="0" borderId="0" xfId="0" applyFont="1" applyAlignment="1">
      <alignment vertical="center"/>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49" fontId="3" fillId="0" borderId="11" xfId="0" applyNumberFormat="1" applyFont="1" applyFill="1" applyBorder="1" applyAlignment="1" applyProtection="1">
      <alignment horizontal="left" vertical="center"/>
      <protection locked="0"/>
    </xf>
    <xf numFmtId="49" fontId="3" fillId="0" borderId="12"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6" fillId="33" borderId="12" xfId="0" applyFont="1" applyFill="1" applyBorder="1" applyAlignment="1" applyProtection="1">
      <alignment vertical="center"/>
      <protection/>
    </xf>
    <xf numFmtId="5" fontId="6" fillId="33" borderId="10" xfId="0" applyNumberFormat="1" applyFont="1" applyFill="1" applyBorder="1" applyAlignment="1" applyProtection="1">
      <alignment horizontal="right" vertical="center"/>
      <protection/>
    </xf>
    <xf numFmtId="5" fontId="6" fillId="33" borderId="12" xfId="0" applyNumberFormat="1" applyFont="1" applyFill="1" applyBorder="1" applyAlignment="1" applyProtection="1">
      <alignment horizontal="right" vertical="center"/>
      <protection/>
    </xf>
    <xf numFmtId="0" fontId="3" fillId="33" borderId="10"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39" borderId="11" xfId="0" applyFont="1" applyFill="1" applyBorder="1" applyAlignment="1" applyProtection="1">
      <alignment horizontal="center" vertical="center"/>
      <protection locked="0"/>
    </xf>
    <xf numFmtId="0" fontId="3" fillId="39" borderId="12" xfId="0" applyFont="1" applyFill="1" applyBorder="1" applyAlignment="1" applyProtection="1">
      <alignment horizontal="center" vertical="center"/>
      <protection locked="0"/>
    </xf>
    <xf numFmtId="0" fontId="6" fillId="7" borderId="10" xfId="0" applyFont="1" applyFill="1" applyBorder="1" applyAlignment="1" applyProtection="1">
      <alignment horizontal="left" vertical="center"/>
      <protection/>
    </xf>
    <xf numFmtId="0" fontId="6" fillId="7" borderId="11" xfId="0" applyFont="1" applyFill="1" applyBorder="1" applyAlignment="1" applyProtection="1">
      <alignment horizontal="left" vertical="center"/>
      <protection/>
    </xf>
    <xf numFmtId="0" fontId="6" fillId="7" borderId="12" xfId="0" applyFont="1" applyFill="1" applyBorder="1" applyAlignment="1" applyProtection="1">
      <alignment horizontal="left" vertical="center"/>
      <protection/>
    </xf>
    <xf numFmtId="0" fontId="0" fillId="19" borderId="10" xfId="0" applyFill="1" applyBorder="1" applyAlignment="1" applyProtection="1">
      <alignment horizontal="center" vertical="center"/>
      <protection/>
    </xf>
    <xf numFmtId="0" fontId="0" fillId="19" borderId="12" xfId="0" applyFill="1" applyBorder="1" applyAlignment="1" applyProtection="1">
      <alignment horizontal="center" vertical="center"/>
      <protection/>
    </xf>
    <xf numFmtId="0" fontId="0" fillId="7" borderId="15" xfId="0" applyFill="1" applyBorder="1" applyAlignment="1" applyProtection="1">
      <alignment horizontal="center" vertical="center"/>
      <protection/>
    </xf>
    <xf numFmtId="0" fontId="0" fillId="7" borderId="28" xfId="0"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13" xfId="0" applyBorder="1" applyAlignment="1">
      <alignment horizontal="center" vertical="center"/>
    </xf>
    <xf numFmtId="0" fontId="23" fillId="7" borderId="15" xfId="0" applyFont="1" applyFill="1" applyBorder="1" applyAlignment="1" applyProtection="1">
      <alignment horizontal="center" vertical="center"/>
      <protection/>
    </xf>
    <xf numFmtId="0" fontId="23" fillId="7" borderId="28" xfId="0" applyFont="1" applyFill="1" applyBorder="1" applyAlignment="1" applyProtection="1">
      <alignment horizontal="center" vertical="center"/>
      <protection/>
    </xf>
    <xf numFmtId="0" fontId="23" fillId="36" borderId="15" xfId="0" applyFont="1" applyFill="1" applyBorder="1" applyAlignment="1" applyProtection="1">
      <alignment horizontal="center" vertical="center"/>
      <protection/>
    </xf>
    <xf numFmtId="0" fontId="23" fillId="36" borderId="28" xfId="0" applyFont="1" applyFill="1" applyBorder="1" applyAlignment="1" applyProtection="1">
      <alignment horizontal="center" vertical="center"/>
      <protection/>
    </xf>
    <xf numFmtId="0" fontId="23" fillId="36" borderId="18" xfId="0" applyFont="1" applyFill="1" applyBorder="1" applyAlignment="1" applyProtection="1">
      <alignment horizontal="center" vertical="center" shrinkToFit="1"/>
      <protection/>
    </xf>
    <xf numFmtId="0" fontId="23" fillId="36" borderId="20" xfId="0" applyFont="1" applyFill="1" applyBorder="1" applyAlignment="1" applyProtection="1">
      <alignment horizontal="center" vertical="center" shrinkToFit="1"/>
      <protection/>
    </xf>
    <xf numFmtId="0" fontId="10" fillId="33" borderId="10"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86" fillId="33" borderId="20" xfId="0" applyFont="1" applyFill="1" applyBorder="1" applyAlignment="1" applyProtection="1">
      <alignment horizontal="center" vertical="center"/>
      <protection/>
    </xf>
    <xf numFmtId="0" fontId="10" fillId="33" borderId="23" xfId="0" applyFont="1" applyFill="1" applyBorder="1" applyAlignment="1" applyProtection="1">
      <alignment horizontal="center" vertical="center"/>
      <protection/>
    </xf>
    <xf numFmtId="0" fontId="75"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0" fillId="33" borderId="15"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23" fillId="33" borderId="15" xfId="0" applyFont="1" applyFill="1" applyBorder="1" applyAlignment="1" applyProtection="1">
      <alignment horizontal="center" vertical="center"/>
      <protection/>
    </xf>
    <xf numFmtId="0" fontId="23" fillId="33" borderId="28" xfId="0" applyFont="1" applyFill="1" applyBorder="1" applyAlignment="1" applyProtection="1">
      <alignment horizontal="center" vertical="center"/>
      <protection/>
    </xf>
    <xf numFmtId="0" fontId="23" fillId="33" borderId="16" xfId="0" applyFont="1" applyFill="1" applyBorder="1" applyAlignment="1" applyProtection="1">
      <alignment horizontal="center" vertical="center"/>
      <protection/>
    </xf>
    <xf numFmtId="0" fontId="0" fillId="0" borderId="0" xfId="0" applyAlignment="1">
      <alignment horizontal="center" vertical="center"/>
    </xf>
    <xf numFmtId="0" fontId="3" fillId="33" borderId="10" xfId="0" applyNumberFormat="1" applyFont="1" applyFill="1" applyBorder="1" applyAlignment="1">
      <alignment horizontal="center" vertical="center"/>
    </xf>
    <xf numFmtId="0" fontId="3" fillId="33" borderId="11" xfId="0" applyNumberFormat="1" applyFont="1" applyFill="1" applyBorder="1" applyAlignment="1">
      <alignment horizontal="center" vertical="center"/>
    </xf>
    <xf numFmtId="0" fontId="3" fillId="33" borderId="12" xfId="0" applyNumberFormat="1" applyFont="1" applyFill="1" applyBorder="1" applyAlignment="1">
      <alignment horizontal="center" vertical="center"/>
    </xf>
    <xf numFmtId="0" fontId="74" fillId="0" borderId="0" xfId="0" applyFont="1" applyFill="1" applyBorder="1" applyAlignment="1">
      <alignment horizontal="center" vertical="center"/>
    </xf>
    <xf numFmtId="0" fontId="23" fillId="33" borderId="18" xfId="0" applyFont="1" applyFill="1" applyBorder="1" applyAlignment="1" applyProtection="1">
      <alignment horizontal="center" vertical="center"/>
      <protection/>
    </xf>
    <xf numFmtId="0" fontId="23" fillId="33" borderId="19" xfId="0" applyFont="1" applyFill="1" applyBorder="1" applyAlignment="1" applyProtection="1">
      <alignment horizontal="center" vertical="center"/>
      <protection/>
    </xf>
    <xf numFmtId="0" fontId="23" fillId="33" borderId="22" xfId="0" applyFont="1" applyFill="1" applyBorder="1" applyAlignment="1" applyProtection="1">
      <alignment horizontal="center" vertical="center"/>
      <protection/>
    </xf>
    <xf numFmtId="0" fontId="23" fillId="33" borderId="13" xfId="0" applyFont="1" applyFill="1" applyBorder="1" applyAlignment="1" applyProtection="1">
      <alignment horizontal="center" vertical="center"/>
      <protection/>
    </xf>
    <xf numFmtId="0" fontId="0" fillId="7" borderId="0" xfId="0" applyFont="1" applyFill="1" applyBorder="1" applyAlignment="1">
      <alignment horizontal="center" vertical="center"/>
    </xf>
    <xf numFmtId="0" fontId="7" fillId="0" borderId="0" xfId="0" applyFont="1" applyAlignment="1" applyProtection="1">
      <alignment horizontal="right" vertical="center"/>
      <protection locked="0"/>
    </xf>
    <xf numFmtId="0" fontId="16" fillId="0" borderId="0" xfId="0" applyFont="1" applyAlignment="1">
      <alignment horizontal="center" vertical="center"/>
    </xf>
    <xf numFmtId="0" fontId="7" fillId="0" borderId="13" xfId="0" applyFont="1" applyBorder="1" applyAlignment="1" applyProtection="1">
      <alignment horizontal="center" vertical="center"/>
      <protection locked="0"/>
    </xf>
    <xf numFmtId="0" fontId="8" fillId="0" borderId="13" xfId="0" applyFont="1" applyBorder="1" applyAlignment="1">
      <alignment horizontal="center" vertical="center"/>
    </xf>
    <xf numFmtId="0" fontId="9" fillId="0" borderId="13" xfId="0" applyFont="1" applyBorder="1" applyAlignment="1">
      <alignment horizontal="center" vertical="center"/>
    </xf>
    <xf numFmtId="0" fontId="13" fillId="0" borderId="0" xfId="0" applyFont="1" applyAlignment="1">
      <alignment horizontal="center" vertical="center"/>
    </xf>
    <xf numFmtId="0" fontId="12" fillId="0" borderId="0" xfId="0" applyFont="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2" xfId="64"/>
    <cellStyle name="標準 3" xfId="65"/>
    <cellStyle name="標準 4" xfId="66"/>
    <cellStyle name="標準 5" xfId="67"/>
    <cellStyle name="標準 6" xfId="68"/>
    <cellStyle name="標準 7" xfId="69"/>
    <cellStyle name="標準 8" xfId="70"/>
    <cellStyle name="標準 9" xfId="71"/>
    <cellStyle name="Followed Hyperlink" xfId="72"/>
    <cellStyle name="良い" xfId="73"/>
  </cellStyles>
  <dxfs count="5">
    <dxf>
      <font>
        <b/>
        <i val="0"/>
        <color theme="0"/>
      </font>
      <fill>
        <patternFill>
          <bgColor rgb="FF002060"/>
        </patternFill>
      </fill>
    </dxf>
    <dxf>
      <font>
        <b/>
        <i val="0"/>
        <color theme="0"/>
      </font>
      <fill>
        <patternFill>
          <bgColor theme="3" tint="-0.24993999302387238"/>
        </patternFill>
      </fill>
    </dxf>
    <dxf>
      <font>
        <b/>
        <i val="0"/>
        <color theme="0"/>
      </font>
      <fill>
        <patternFill>
          <bgColor theme="3" tint="-0.24993999302387238"/>
        </patternFill>
      </fill>
      <border/>
    </dxf>
    <dxf>
      <border/>
    </dxf>
    <dxf>
      <font>
        <b/>
        <i val="0"/>
        <color theme="0"/>
      </font>
      <fill>
        <patternFill>
          <bgColor rgb="FF00206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142875</xdr:rowOff>
    </xdr:from>
    <xdr:to>
      <xdr:col>13</xdr:col>
      <xdr:colOff>304800</xdr:colOff>
      <xdr:row>9</xdr:row>
      <xdr:rowOff>133350</xdr:rowOff>
    </xdr:to>
    <xdr:sp>
      <xdr:nvSpPr>
        <xdr:cNvPr id="1" name="Text Box 1"/>
        <xdr:cNvSpPr txBox="1">
          <a:spLocks noChangeArrowheads="1"/>
        </xdr:cNvSpPr>
      </xdr:nvSpPr>
      <xdr:spPr>
        <a:xfrm>
          <a:off x="5114925" y="142875"/>
          <a:ext cx="4438650" cy="1600200"/>
        </a:xfrm>
        <a:prstGeom prst="rect">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記入方法</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緑色の箇所はプルダウン▼より選択してください。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参加人数、団体数は、申し込みよりコピーされます。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代表者名、申込者名、連絡先、審判員名、係員名は、直接記入してください。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　今大会は、団体戦はありません。</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申込締切</a:t>
          </a:r>
          <a:r>
            <a:rPr lang="en-US" cap="none" sz="1100" b="1" i="0" u="sng"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令和３</a:t>
          </a:r>
          <a:r>
            <a:rPr lang="en-US" cap="none" sz="1100" b="1" i="0" u="sng" baseline="0">
              <a:solidFill>
                <a:srgbClr val="000000"/>
              </a:solidFill>
              <a:latin typeface="ＭＳ Ｐゴシック"/>
              <a:ea typeface="ＭＳ Ｐゴシック"/>
              <a:cs typeface="ＭＳ Ｐゴシック"/>
            </a:rPr>
            <a:t>年</a:t>
          </a:r>
          <a:r>
            <a:rPr lang="en-US" cap="none" sz="1100" b="1" i="0" u="sng" baseline="0">
              <a:solidFill>
                <a:srgbClr val="000000"/>
              </a:solidFill>
              <a:latin typeface="ＭＳ Ｐゴシック"/>
              <a:ea typeface="ＭＳ Ｐゴシック"/>
              <a:cs typeface="ＭＳ Ｐゴシック"/>
            </a:rPr>
            <a:t>１</a:t>
          </a:r>
          <a:r>
            <a:rPr lang="en-US" cap="none" sz="1100" b="1" i="0" u="sng" baseline="0">
              <a:solidFill>
                <a:srgbClr val="000000"/>
              </a:solidFill>
              <a:latin typeface="ＭＳ Ｐゴシック"/>
              <a:ea typeface="ＭＳ Ｐゴシック"/>
              <a:cs typeface="ＭＳ Ｐゴシック"/>
            </a:rPr>
            <a:t>月</a:t>
          </a:r>
          <a:r>
            <a:rPr lang="en-US" cap="none" sz="1100" b="1" i="0" u="sng" baseline="0">
              <a:solidFill>
                <a:srgbClr val="000000"/>
              </a:solidFill>
              <a:latin typeface="ＭＳ Ｐゴシック"/>
              <a:ea typeface="ＭＳ Ｐゴシック"/>
              <a:cs typeface="ＭＳ Ｐゴシック"/>
            </a:rPr>
            <a:t>２９</a:t>
          </a:r>
          <a:r>
            <a:rPr lang="en-US" cap="none" sz="1100" b="1" i="0" u="sng" baseline="0">
              <a:solidFill>
                <a:srgbClr val="000000"/>
              </a:solidFill>
              <a:latin typeface="ＭＳ Ｐゴシック"/>
              <a:ea typeface="ＭＳ Ｐゴシック"/>
              <a:cs typeface="ＭＳ Ｐゴシック"/>
            </a:rPr>
            <a:t>日（</a:t>
          </a:r>
          <a:r>
            <a:rPr lang="en-US" cap="none" sz="1100" b="1" i="0" u="sng" baseline="0">
              <a:solidFill>
                <a:srgbClr val="000000"/>
              </a:solidFill>
              <a:latin typeface="ＭＳ Ｐゴシック"/>
              <a:ea typeface="ＭＳ Ｐゴシック"/>
              <a:cs typeface="ＭＳ Ｐゴシック"/>
            </a:rPr>
            <a:t>金</a:t>
          </a:r>
          <a:r>
            <a:rPr lang="en-US" cap="none" sz="1100" b="1" i="0" u="sng" baseline="0">
              <a:solidFill>
                <a:srgbClr val="000000"/>
              </a:solidFill>
              <a:latin typeface="ＭＳ Ｐゴシック"/>
              <a:ea typeface="ＭＳ Ｐゴシック"/>
              <a:cs typeface="ＭＳ Ｐゴシック"/>
            </a:rPr>
            <a:t>）（必着・厳守）</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114300</xdr:rowOff>
    </xdr:from>
    <xdr:to>
      <xdr:col>13</xdr:col>
      <xdr:colOff>9525</xdr:colOff>
      <xdr:row>10</xdr:row>
      <xdr:rowOff>0</xdr:rowOff>
    </xdr:to>
    <xdr:sp>
      <xdr:nvSpPr>
        <xdr:cNvPr id="1" name="Text Box 1"/>
        <xdr:cNvSpPr txBox="1">
          <a:spLocks noChangeArrowheads="1"/>
        </xdr:cNvSpPr>
      </xdr:nvSpPr>
      <xdr:spPr>
        <a:xfrm>
          <a:off x="6162675" y="114300"/>
          <a:ext cx="4762500" cy="2066925"/>
        </a:xfrm>
        <a:prstGeom prst="rect">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記入方法</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氏名（漢字、フリガナ）、一般会員有効期限日、永年会員取得日、会員番号は、直接記入してください。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緑色のセル（参加種目、シード権、種別）はプルダウン▼より選択してください。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支部名などは「</a:t>
          </a:r>
          <a:r>
            <a:rPr lang="en-US" cap="none" sz="1100" b="1" i="0" u="none" baseline="0">
              <a:solidFill>
                <a:srgbClr val="000000"/>
              </a:solidFill>
              <a:latin typeface="ＭＳ Ｐゴシック"/>
              <a:ea typeface="ＭＳ Ｐゴシック"/>
              <a:cs typeface="ＭＳ Ｐゴシック"/>
            </a:rPr>
            <a:t>参加費集計表」シートからコピーされます。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注</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シード権のある選手は、前年度の成績をプルダウン▼より選択してください。（中学</a:t>
          </a:r>
          <a:r>
            <a:rPr lang="en-US" cap="none" sz="1100" b="1" i="0" u="none" baseline="0">
              <a:solidFill>
                <a:srgbClr val="000000"/>
              </a:solidFill>
              <a:latin typeface="ＭＳ Ｐゴシック"/>
              <a:ea typeface="ＭＳ Ｐゴシック"/>
              <a:cs typeface="ＭＳ Ｐゴシック"/>
            </a:rPr>
            <a:t>3</a:t>
          </a:r>
          <a:r>
            <a:rPr lang="en-US" cap="none" sz="1100" b="1" i="0" u="none" baseline="0">
              <a:solidFill>
                <a:srgbClr val="000000"/>
              </a:solidFill>
              <a:latin typeface="ＭＳ Ｐゴシック"/>
              <a:ea typeface="ＭＳ Ｐゴシック"/>
              <a:cs typeface="ＭＳ Ｐゴシック"/>
            </a:rPr>
            <a:t>年の成績から高校の部、高校の成績から一般の部、両種目へのシード権はありません。）</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＊一般会員は現在有効期限日、永年会員取得日を必ず記入してください。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xdr:row>
      <xdr:rowOff>190500</xdr:rowOff>
    </xdr:from>
    <xdr:to>
      <xdr:col>12</xdr:col>
      <xdr:colOff>219075</xdr:colOff>
      <xdr:row>8</xdr:row>
      <xdr:rowOff>133350</xdr:rowOff>
    </xdr:to>
    <xdr:sp>
      <xdr:nvSpPr>
        <xdr:cNvPr id="1" name="Text Box 1"/>
        <xdr:cNvSpPr txBox="1">
          <a:spLocks noChangeArrowheads="1"/>
        </xdr:cNvSpPr>
      </xdr:nvSpPr>
      <xdr:spPr>
        <a:xfrm>
          <a:off x="7800975" y="409575"/>
          <a:ext cx="2771775" cy="1419225"/>
        </a:xfrm>
        <a:prstGeom prst="rect">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記入方法</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氏名は直接記入してください。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団体種目（形・組手）はプルダウン▼</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から選択してください。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支部名などは「</a:t>
          </a:r>
          <a:r>
            <a:rPr lang="en-US" cap="none" sz="1100" b="1" i="0" u="none" baseline="0">
              <a:solidFill>
                <a:srgbClr val="000000"/>
              </a:solidFill>
              <a:latin typeface="ＭＳ Ｐゴシック"/>
              <a:ea typeface="ＭＳ Ｐゴシック"/>
              <a:cs typeface="ＭＳ Ｐゴシック"/>
            </a:rPr>
            <a:t>参加費集計表」シートから</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コピーされます。</a:t>
          </a:r>
        </a:p>
      </xdr:txBody>
    </xdr:sp>
    <xdr:clientData/>
  </xdr:twoCellAnchor>
  <xdr:oneCellAnchor>
    <xdr:from>
      <xdr:col>10</xdr:col>
      <xdr:colOff>180975</xdr:colOff>
      <xdr:row>29</xdr:row>
      <xdr:rowOff>57150</xdr:rowOff>
    </xdr:from>
    <xdr:ext cx="2428875" cy="247650"/>
    <xdr:sp fLocksText="0">
      <xdr:nvSpPr>
        <xdr:cNvPr id="2" name="テキスト ボックス 2"/>
        <xdr:cNvSpPr txBox="1">
          <a:spLocks noChangeArrowheads="1"/>
        </xdr:cNvSpPr>
      </xdr:nvSpPr>
      <xdr:spPr>
        <a:xfrm>
          <a:off x="9182100" y="4800600"/>
          <a:ext cx="2428875" cy="247650"/>
        </a:xfrm>
        <a:prstGeom prst="rect">
          <a:avLst/>
        </a:prstGeom>
        <a:noFill/>
        <a:ln w="31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81903\Downloads\&#20196;&#21644;&#20803;&#24180;JKA&#22524;&#29577;\&#26149;&#23395;&#22823;&#20250;\&#65288;000&#8215;&#9679;&#9679;&#25903;&#37096;&#65289;&#31532;60&#22238;&#26149;&#23395;&#22524;&#29577;&#30476;&#31354;&#25163;&#36947;&#20132;&#27969;&#22823;&#20250;&#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設定値マスタ"/>
      <sheetName val="大会参加集計表"/>
      <sheetName val="個人戦参加申込書"/>
      <sheetName val="団体戦参加申込書"/>
      <sheetName val="誓約書"/>
      <sheetName val="大会広告"/>
      <sheetName val="大会参加者集計表"/>
    </sheetNames>
    <sheetDataSet>
      <sheetData sheetId="1">
        <row r="4">
          <cell r="E4" t="str">
            <v>004</v>
          </cell>
          <cell r="F4" t="str">
            <v>児玉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2:D116"/>
  <sheetViews>
    <sheetView zoomScalePageLayoutView="0" workbookViewId="0" topLeftCell="A1">
      <selection activeCell="A108" sqref="A108:IV108"/>
    </sheetView>
  </sheetViews>
  <sheetFormatPr defaultColWidth="9.00390625" defaultRowHeight="13.5"/>
  <cols>
    <col min="1" max="1" width="21.25390625" style="187" bestFit="1" customWidth="1"/>
    <col min="2" max="2" width="21.50390625" style="187" bestFit="1" customWidth="1"/>
    <col min="3" max="16384" width="9.25390625" style="187" customWidth="1"/>
  </cols>
  <sheetData>
    <row r="2" spans="1:4" ht="13.5">
      <c r="A2" s="187" t="s">
        <v>223</v>
      </c>
      <c r="B2" s="188"/>
      <c r="D2" s="189"/>
    </row>
    <row r="3" spans="2:4" ht="13.5">
      <c r="B3" s="188"/>
      <c r="C3" s="190"/>
      <c r="D3" s="189"/>
    </row>
    <row r="4" spans="2:4" ht="13.5">
      <c r="B4" s="188"/>
      <c r="C4" s="190"/>
      <c r="D4" s="189"/>
    </row>
    <row r="5" spans="2:4" ht="13.5">
      <c r="B5" s="188"/>
      <c r="C5" s="190"/>
      <c r="D5" s="189"/>
    </row>
    <row r="6" spans="2:4" ht="13.5">
      <c r="B6" s="188"/>
      <c r="C6" s="190"/>
      <c r="D6" s="189"/>
    </row>
    <row r="7" spans="2:4" ht="13.5">
      <c r="B7" s="188"/>
      <c r="C7" s="190"/>
      <c r="D7" s="189"/>
    </row>
    <row r="8" spans="2:4" ht="13.5">
      <c r="B8" s="188"/>
      <c r="C8" s="190"/>
      <c r="D8" s="189"/>
    </row>
    <row r="9" spans="2:4" ht="13.5">
      <c r="B9" s="188"/>
      <c r="C9" s="190"/>
      <c r="D9" s="189"/>
    </row>
    <row r="10" spans="2:3" ht="13.5">
      <c r="B10" s="188"/>
      <c r="C10" s="190"/>
    </row>
    <row r="11" spans="2:3" ht="13.5">
      <c r="B11" s="188"/>
      <c r="C11" s="190"/>
    </row>
    <row r="12" spans="2:4" ht="13.5">
      <c r="B12" s="188"/>
      <c r="C12" s="190"/>
      <c r="D12" s="189"/>
    </row>
    <row r="13" spans="2:4" ht="13.5">
      <c r="B13" s="188"/>
      <c r="C13" s="190"/>
      <c r="D13" s="189"/>
    </row>
    <row r="14" spans="2:4" ht="13.5">
      <c r="B14" s="188"/>
      <c r="C14" s="190"/>
      <c r="D14" s="189"/>
    </row>
    <row r="15" spans="2:4" ht="13.5">
      <c r="B15" s="188"/>
      <c r="C15" s="190"/>
      <c r="D15" s="189"/>
    </row>
    <row r="16" spans="2:4" ht="13.5">
      <c r="B16" s="188"/>
      <c r="C16" s="190"/>
      <c r="D16" s="189"/>
    </row>
    <row r="17" spans="2:4" ht="13.5">
      <c r="B17" s="188"/>
      <c r="C17" s="190"/>
      <c r="D17" s="189"/>
    </row>
    <row r="18" spans="2:4" ht="13.5">
      <c r="B18" s="188"/>
      <c r="C18" s="190"/>
      <c r="D18" s="189"/>
    </row>
    <row r="19" spans="2:4" ht="13.5">
      <c r="B19" s="188"/>
      <c r="C19" s="190"/>
      <c r="D19" s="189"/>
    </row>
    <row r="20" spans="2:4" ht="13.5">
      <c r="B20" s="188"/>
      <c r="C20" s="190"/>
      <c r="D20" s="189"/>
    </row>
    <row r="22" spans="1:4" ht="13.5">
      <c r="A22" s="187" t="s">
        <v>224</v>
      </c>
      <c r="B22" s="188"/>
      <c r="C22" s="190"/>
      <c r="D22" s="189"/>
    </row>
    <row r="23" spans="2:4" ht="13.5">
      <c r="B23" s="188"/>
      <c r="C23" s="190"/>
      <c r="D23" s="189"/>
    </row>
    <row r="24" spans="2:4" ht="13.5">
      <c r="B24" s="188"/>
      <c r="C24" s="190"/>
      <c r="D24" s="189"/>
    </row>
    <row r="25" spans="2:4" ht="13.5">
      <c r="B25" s="188"/>
      <c r="C25" s="190"/>
      <c r="D25" s="189"/>
    </row>
    <row r="26" spans="2:4" ht="13.5">
      <c r="B26" s="188"/>
      <c r="C26" s="190"/>
      <c r="D26" s="189"/>
    </row>
    <row r="27" spans="2:3" ht="13.5">
      <c r="B27" s="188"/>
      <c r="C27" s="190"/>
    </row>
    <row r="28" ht="13.5">
      <c r="B28" s="188"/>
    </row>
    <row r="29" ht="13.5">
      <c r="B29" s="188"/>
    </row>
    <row r="30" ht="13.5">
      <c r="B30" s="188"/>
    </row>
    <row r="31" ht="13.5">
      <c r="B31" s="188"/>
    </row>
    <row r="32" ht="13.5">
      <c r="B32" s="188"/>
    </row>
    <row r="33" ht="13.5">
      <c r="B33" s="188"/>
    </row>
    <row r="34" ht="13.5">
      <c r="B34" s="188"/>
    </row>
    <row r="35" ht="13.5">
      <c r="B35" s="188"/>
    </row>
    <row r="36" ht="13.5">
      <c r="B36" s="188"/>
    </row>
    <row r="37" ht="13.5">
      <c r="B37" s="188"/>
    </row>
    <row r="38" ht="13.5">
      <c r="B38" s="188"/>
    </row>
    <row r="39" ht="13.5">
      <c r="B39" s="188"/>
    </row>
    <row r="40" ht="13.5">
      <c r="B40" s="188"/>
    </row>
    <row r="41" ht="13.5">
      <c r="B41" s="188"/>
    </row>
    <row r="42" ht="13.5">
      <c r="B42" s="188"/>
    </row>
    <row r="45" spans="1:2" ht="13.5">
      <c r="A45" s="187" t="s">
        <v>225</v>
      </c>
      <c r="B45" s="188"/>
    </row>
    <row r="46" ht="13.5">
      <c r="B46" s="188"/>
    </row>
    <row r="47" ht="13.5">
      <c r="B47" s="188"/>
    </row>
    <row r="48" ht="13.5">
      <c r="B48" s="188"/>
    </row>
    <row r="49" ht="13.5">
      <c r="B49" s="188"/>
    </row>
    <row r="50" ht="13.5">
      <c r="B50" s="188"/>
    </row>
    <row r="51" ht="13.5">
      <c r="B51" s="188"/>
    </row>
    <row r="54" spans="1:2" ht="13.5">
      <c r="A54" s="187" t="s">
        <v>226</v>
      </c>
      <c r="B54" s="189" t="s">
        <v>142</v>
      </c>
    </row>
    <row r="55" ht="13.5">
      <c r="B55" s="189" t="s">
        <v>143</v>
      </c>
    </row>
    <row r="56" ht="13.5">
      <c r="B56" s="189" t="s">
        <v>144</v>
      </c>
    </row>
    <row r="57" ht="13.5">
      <c r="B57" s="189" t="s">
        <v>145</v>
      </c>
    </row>
    <row r="58" ht="13.5">
      <c r="B58" s="189" t="s">
        <v>149</v>
      </c>
    </row>
    <row r="59" ht="13.5">
      <c r="B59" s="189" t="s">
        <v>150</v>
      </c>
    </row>
    <row r="60" ht="13.5">
      <c r="B60" s="189" t="s">
        <v>151</v>
      </c>
    </row>
    <row r="61" ht="13.5">
      <c r="B61" s="189" t="s">
        <v>152</v>
      </c>
    </row>
    <row r="63" spans="1:2" ht="13.5">
      <c r="A63" s="187" t="s">
        <v>227</v>
      </c>
      <c r="B63" s="189" t="s">
        <v>139</v>
      </c>
    </row>
    <row r="64" ht="13.5">
      <c r="B64" s="189" t="s">
        <v>140</v>
      </c>
    </row>
    <row r="65" ht="13.5">
      <c r="B65" s="189" t="s">
        <v>141</v>
      </c>
    </row>
    <row r="66" ht="13.5">
      <c r="B66" s="189" t="s">
        <v>141</v>
      </c>
    </row>
    <row r="67" ht="13.5">
      <c r="B67" s="189" t="s">
        <v>153</v>
      </c>
    </row>
    <row r="68" ht="13.5">
      <c r="B68" s="189" t="s">
        <v>154</v>
      </c>
    </row>
    <row r="69" ht="13.5">
      <c r="B69" s="189" t="s">
        <v>155</v>
      </c>
    </row>
    <row r="70" ht="13.5">
      <c r="B70" s="189" t="s">
        <v>156</v>
      </c>
    </row>
    <row r="72" spans="1:4" ht="12.75">
      <c r="A72" s="187" t="s">
        <v>228</v>
      </c>
      <c r="B72" s="191" t="s">
        <v>64</v>
      </c>
      <c r="C72" s="192" t="s">
        <v>63</v>
      </c>
      <c r="D72" s="193" t="s">
        <v>229</v>
      </c>
    </row>
    <row r="73" spans="1:4" ht="12.75">
      <c r="A73" s="187" t="s">
        <v>230</v>
      </c>
      <c r="B73" s="191" t="s">
        <v>66</v>
      </c>
      <c r="C73" s="192" t="s">
        <v>65</v>
      </c>
      <c r="D73" s="193" t="s">
        <v>229</v>
      </c>
    </row>
    <row r="74" spans="2:4" ht="12.75">
      <c r="B74" s="191" t="s">
        <v>67</v>
      </c>
      <c r="C74" s="192" t="s">
        <v>61</v>
      </c>
      <c r="D74" s="193" t="s">
        <v>229</v>
      </c>
    </row>
    <row r="75" spans="2:4" ht="12.75">
      <c r="B75" s="191" t="s">
        <v>69</v>
      </c>
      <c r="C75" s="194" t="s">
        <v>68</v>
      </c>
      <c r="D75" s="193" t="s">
        <v>229</v>
      </c>
    </row>
    <row r="76" spans="2:4" ht="12.75">
      <c r="B76" s="191" t="s">
        <v>71</v>
      </c>
      <c r="C76" s="192" t="s">
        <v>70</v>
      </c>
      <c r="D76" s="193" t="s">
        <v>229</v>
      </c>
    </row>
    <row r="77" spans="2:4" ht="12.75">
      <c r="B77" s="191" t="s">
        <v>73</v>
      </c>
      <c r="C77" s="194" t="s">
        <v>72</v>
      </c>
      <c r="D77" s="193" t="s">
        <v>229</v>
      </c>
    </row>
    <row r="78" spans="2:4" ht="12.75">
      <c r="B78" s="191" t="s">
        <v>75</v>
      </c>
      <c r="C78" s="194" t="s">
        <v>74</v>
      </c>
      <c r="D78" s="193" t="s">
        <v>229</v>
      </c>
    </row>
    <row r="79" spans="2:4" ht="12.75">
      <c r="B79" s="191" t="s">
        <v>77</v>
      </c>
      <c r="C79" s="192" t="s">
        <v>76</v>
      </c>
      <c r="D79" s="193" t="s">
        <v>229</v>
      </c>
    </row>
    <row r="80" spans="2:4" ht="12.75">
      <c r="B80" s="191" t="s">
        <v>79</v>
      </c>
      <c r="C80" s="192" t="s">
        <v>78</v>
      </c>
      <c r="D80" s="193" t="s">
        <v>229</v>
      </c>
    </row>
    <row r="81" spans="2:4" ht="12.75">
      <c r="B81" s="191" t="s">
        <v>81</v>
      </c>
      <c r="C81" s="194" t="s">
        <v>80</v>
      </c>
      <c r="D81" s="193" t="s">
        <v>229</v>
      </c>
    </row>
    <row r="82" spans="2:4" ht="12.75">
      <c r="B82" s="191" t="s">
        <v>83</v>
      </c>
      <c r="C82" s="194" t="s">
        <v>82</v>
      </c>
      <c r="D82" s="193" t="s">
        <v>229</v>
      </c>
    </row>
    <row r="83" spans="2:4" ht="12.75">
      <c r="B83" s="191" t="s">
        <v>85</v>
      </c>
      <c r="C83" s="194" t="s">
        <v>84</v>
      </c>
      <c r="D83" s="193" t="s">
        <v>229</v>
      </c>
    </row>
    <row r="84" spans="2:4" ht="12.75">
      <c r="B84" s="191" t="s">
        <v>87</v>
      </c>
      <c r="C84" s="192" t="s">
        <v>86</v>
      </c>
      <c r="D84" s="193" t="s">
        <v>229</v>
      </c>
    </row>
    <row r="85" spans="2:4" ht="12.75">
      <c r="B85" s="191" t="s">
        <v>89</v>
      </c>
      <c r="C85" s="192" t="s">
        <v>88</v>
      </c>
      <c r="D85" s="193" t="s">
        <v>229</v>
      </c>
    </row>
    <row r="86" spans="2:4" ht="12.75">
      <c r="B86" s="191" t="s">
        <v>91</v>
      </c>
      <c r="C86" s="192" t="s">
        <v>90</v>
      </c>
      <c r="D86" s="193" t="s">
        <v>229</v>
      </c>
    </row>
    <row r="87" spans="2:4" ht="12.75">
      <c r="B87" s="191" t="s">
        <v>93</v>
      </c>
      <c r="C87" s="192" t="s">
        <v>92</v>
      </c>
      <c r="D87" s="193" t="s">
        <v>229</v>
      </c>
    </row>
    <row r="88" spans="2:4" ht="12.75">
      <c r="B88" s="191" t="s">
        <v>95</v>
      </c>
      <c r="C88" s="194" t="s">
        <v>94</v>
      </c>
      <c r="D88" s="193" t="s">
        <v>229</v>
      </c>
    </row>
    <row r="89" spans="2:4" ht="12.75">
      <c r="B89" s="191" t="s">
        <v>97</v>
      </c>
      <c r="C89" s="192" t="s">
        <v>96</v>
      </c>
      <c r="D89" s="193" t="s">
        <v>229</v>
      </c>
    </row>
    <row r="90" spans="2:4" ht="12.75">
      <c r="B90" s="191" t="s">
        <v>99</v>
      </c>
      <c r="C90" s="192" t="s">
        <v>98</v>
      </c>
      <c r="D90" s="193" t="s">
        <v>229</v>
      </c>
    </row>
    <row r="91" spans="2:4" ht="12.75">
      <c r="B91" s="191" t="s">
        <v>101</v>
      </c>
      <c r="C91" s="192" t="s">
        <v>100</v>
      </c>
      <c r="D91" s="193" t="s">
        <v>229</v>
      </c>
    </row>
    <row r="92" spans="2:4" ht="12.75">
      <c r="B92" s="191" t="s">
        <v>103</v>
      </c>
      <c r="C92" s="192" t="s">
        <v>102</v>
      </c>
      <c r="D92" s="193" t="s">
        <v>229</v>
      </c>
    </row>
    <row r="93" spans="2:4" ht="12.75">
      <c r="B93" s="191" t="s">
        <v>105</v>
      </c>
      <c r="C93" s="194" t="s">
        <v>104</v>
      </c>
      <c r="D93" s="193" t="s">
        <v>229</v>
      </c>
    </row>
    <row r="94" spans="2:4" ht="12.75">
      <c r="B94" s="191" t="s">
        <v>107</v>
      </c>
      <c r="C94" s="194" t="s">
        <v>106</v>
      </c>
      <c r="D94" s="193" t="s">
        <v>229</v>
      </c>
    </row>
    <row r="95" spans="2:4" ht="12.75">
      <c r="B95" s="191" t="s">
        <v>109</v>
      </c>
      <c r="C95" s="194" t="s">
        <v>108</v>
      </c>
      <c r="D95" s="193" t="s">
        <v>229</v>
      </c>
    </row>
    <row r="96" spans="2:4" ht="12.75">
      <c r="B96" s="191" t="s">
        <v>111</v>
      </c>
      <c r="C96" s="194" t="s">
        <v>110</v>
      </c>
      <c r="D96" s="193" t="s">
        <v>229</v>
      </c>
    </row>
    <row r="97" spans="2:4" ht="12.75">
      <c r="B97" s="191" t="s">
        <v>113</v>
      </c>
      <c r="C97" s="194" t="s">
        <v>112</v>
      </c>
      <c r="D97" s="193" t="s">
        <v>229</v>
      </c>
    </row>
    <row r="98" spans="2:4" ht="12.75">
      <c r="B98" s="191" t="s">
        <v>115</v>
      </c>
      <c r="C98" s="194" t="s">
        <v>114</v>
      </c>
      <c r="D98" s="193" t="s">
        <v>229</v>
      </c>
    </row>
    <row r="99" spans="2:4" ht="12.75">
      <c r="B99" s="191" t="s">
        <v>62</v>
      </c>
      <c r="C99" s="194" t="s">
        <v>116</v>
      </c>
      <c r="D99" s="193" t="s">
        <v>229</v>
      </c>
    </row>
    <row r="100" spans="2:4" ht="12.75">
      <c r="B100" s="195" t="s">
        <v>118</v>
      </c>
      <c r="C100" s="194" t="s">
        <v>117</v>
      </c>
      <c r="D100" s="193" t="s">
        <v>229</v>
      </c>
    </row>
    <row r="101" spans="2:4" ht="12.75">
      <c r="B101" s="191" t="s">
        <v>120</v>
      </c>
      <c r="C101" s="194" t="s">
        <v>119</v>
      </c>
      <c r="D101" s="193" t="s">
        <v>229</v>
      </c>
    </row>
    <row r="102" spans="2:4" ht="12.75">
      <c r="B102" s="195" t="s">
        <v>122</v>
      </c>
      <c r="C102" s="194" t="s">
        <v>121</v>
      </c>
      <c r="D102" s="193" t="s">
        <v>229</v>
      </c>
    </row>
    <row r="103" spans="2:4" ht="12.75">
      <c r="B103" s="195" t="s">
        <v>124</v>
      </c>
      <c r="C103" s="194" t="s">
        <v>123</v>
      </c>
      <c r="D103" s="193" t="s">
        <v>229</v>
      </c>
    </row>
    <row r="104" spans="2:4" ht="12.75">
      <c r="B104" s="195" t="s">
        <v>126</v>
      </c>
      <c r="C104" s="194" t="s">
        <v>125</v>
      </c>
      <c r="D104" s="193" t="s">
        <v>229</v>
      </c>
    </row>
    <row r="105" spans="2:4" ht="12.75">
      <c r="B105" s="195" t="s">
        <v>128</v>
      </c>
      <c r="C105" s="194" t="s">
        <v>127</v>
      </c>
      <c r="D105" s="193" t="s">
        <v>229</v>
      </c>
    </row>
    <row r="106" spans="2:4" ht="12.75">
      <c r="B106" s="195" t="s">
        <v>130</v>
      </c>
      <c r="C106" s="194" t="s">
        <v>129</v>
      </c>
      <c r="D106" s="193" t="s">
        <v>229</v>
      </c>
    </row>
    <row r="107" spans="2:4" ht="12.75">
      <c r="B107" s="199" t="s">
        <v>232</v>
      </c>
      <c r="C107" s="194" t="s">
        <v>233</v>
      </c>
      <c r="D107" s="193" t="s">
        <v>229</v>
      </c>
    </row>
    <row r="108" spans="2:4" ht="12.75">
      <c r="B108" s="195" t="s">
        <v>242</v>
      </c>
      <c r="C108" s="194" t="s">
        <v>243</v>
      </c>
      <c r="D108" s="193" t="s">
        <v>229</v>
      </c>
    </row>
    <row r="109" spans="2:4" ht="12.75">
      <c r="B109" s="191" t="s">
        <v>131</v>
      </c>
      <c r="C109" s="192">
        <v>102</v>
      </c>
      <c r="D109" s="193"/>
    </row>
    <row r="110" spans="2:4" ht="12.75">
      <c r="B110" s="191" t="s">
        <v>132</v>
      </c>
      <c r="C110" s="194">
        <v>103</v>
      </c>
      <c r="D110" s="193"/>
    </row>
    <row r="111" spans="2:4" ht="12.75">
      <c r="B111" s="191" t="s">
        <v>133</v>
      </c>
      <c r="C111" s="194">
        <v>205</v>
      </c>
      <c r="D111" s="193"/>
    </row>
    <row r="112" spans="2:4" ht="12.75">
      <c r="B112" s="191" t="s">
        <v>134</v>
      </c>
      <c r="C112" s="194">
        <v>206</v>
      </c>
      <c r="D112" s="193"/>
    </row>
    <row r="113" spans="2:4" ht="12.75">
      <c r="B113" s="196" t="s">
        <v>135</v>
      </c>
      <c r="C113" s="194">
        <v>207</v>
      </c>
      <c r="D113" s="193"/>
    </row>
    <row r="114" spans="2:4" ht="12.75">
      <c r="B114" s="191" t="s">
        <v>136</v>
      </c>
      <c r="C114" s="197">
        <v>303</v>
      </c>
      <c r="D114" s="193"/>
    </row>
    <row r="115" spans="2:4" ht="12.75">
      <c r="B115" s="191" t="s">
        <v>137</v>
      </c>
      <c r="C115" s="198">
        <v>304</v>
      </c>
      <c r="D115" s="193"/>
    </row>
    <row r="116" spans="2:4" ht="12.75">
      <c r="B116" s="191" t="s">
        <v>138</v>
      </c>
      <c r="C116" s="198">
        <v>402</v>
      </c>
      <c r="D116" s="193" t="s">
        <v>229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70C0"/>
    <pageSetUpPr fitToPage="1"/>
  </sheetPr>
  <dimension ref="B2:Q61"/>
  <sheetViews>
    <sheetView showGridLines="0" tabSelected="1" view="pageBreakPreview" zoomScaleSheetLayoutView="100" workbookViewId="0" topLeftCell="A1">
      <pane xSplit="5" ySplit="12" topLeftCell="F13" activePane="bottomRight" state="frozen"/>
      <selection pane="topLeft" activeCell="A1" sqref="A1"/>
      <selection pane="topRight" activeCell="F1" sqref="F1"/>
      <selection pane="bottomLeft" activeCell="A13" sqref="A13"/>
      <selection pane="bottomRight" activeCell="J61" sqref="J61"/>
    </sheetView>
  </sheetViews>
  <sheetFormatPr defaultColWidth="9.00390625" defaultRowHeight="13.5"/>
  <cols>
    <col min="1" max="1" width="3.625" style="0" customWidth="1"/>
    <col min="2" max="2" width="10.875" style="0" customWidth="1"/>
    <col min="4" max="4" width="5.125" style="0" customWidth="1"/>
    <col min="5" max="5" width="7.875" style="0" customWidth="1"/>
    <col min="6" max="6" width="12.625" style="0" customWidth="1"/>
    <col min="7" max="7" width="4.50390625" style="0" customWidth="1"/>
    <col min="8" max="8" width="10.875" style="0" customWidth="1"/>
    <col min="9" max="9" width="2.625" style="0" customWidth="1"/>
    <col min="10" max="10" width="8.375" style="0" customWidth="1"/>
    <col min="11" max="11" width="20.00390625" style="0" customWidth="1"/>
    <col min="12" max="12" width="17.50390625" style="0" customWidth="1"/>
    <col min="13" max="14" width="8.375" style="0" customWidth="1"/>
    <col min="16" max="16" width="9.00390625" style="0" hidden="1" customWidth="1"/>
  </cols>
  <sheetData>
    <row r="1" ht="24" customHeight="1"/>
    <row r="2" spans="2:9" ht="17.25">
      <c r="B2" s="2" t="s">
        <v>234</v>
      </c>
      <c r="I2" s="12"/>
    </row>
    <row r="3" ht="6.75" customHeight="1"/>
    <row r="4" spans="2:8" s="1" customFormat="1" ht="16.5">
      <c r="B4" s="168" t="s">
        <v>60</v>
      </c>
      <c r="C4" s="213" t="s">
        <v>12</v>
      </c>
      <c r="D4" s="214"/>
      <c r="E4" s="174">
        <f>_xlfn.IFERROR(VLOOKUP(F4,支部一覧,2,FALSE),"")</f>
      </c>
      <c r="F4" s="215"/>
      <c r="G4" s="215"/>
      <c r="H4" s="216"/>
    </row>
    <row r="5" spans="2:4" ht="9.75" customHeight="1">
      <c r="B5" s="133"/>
      <c r="C5" s="133"/>
      <c r="D5" s="133"/>
    </row>
    <row r="6" spans="2:12" s="1" customFormat="1" ht="16.5">
      <c r="B6" s="7" t="s">
        <v>1</v>
      </c>
      <c r="C6" s="8"/>
      <c r="D6" s="9"/>
      <c r="E6" s="202"/>
      <c r="F6" s="203"/>
      <c r="G6" s="203"/>
      <c r="H6" s="204"/>
      <c r="L6" s="1" t="s">
        <v>7</v>
      </c>
    </row>
    <row r="7" spans="2:8" ht="9.75" customHeight="1">
      <c r="B7" s="133"/>
      <c r="C7" s="160"/>
      <c r="D7" s="160"/>
      <c r="E7" s="65"/>
      <c r="F7" s="66"/>
      <c r="G7" s="60"/>
      <c r="H7" s="60"/>
    </row>
    <row r="8" spans="2:8" s="1" customFormat="1" ht="16.5">
      <c r="B8" s="7" t="s">
        <v>2</v>
      </c>
      <c r="C8" s="8"/>
      <c r="D8" s="9"/>
      <c r="E8" s="202"/>
      <c r="F8" s="203"/>
      <c r="G8" s="203"/>
      <c r="H8" s="204"/>
    </row>
    <row r="9" spans="2:8" ht="9.75" customHeight="1">
      <c r="B9" s="133"/>
      <c r="C9" s="133"/>
      <c r="D9" s="133"/>
      <c r="E9" s="60"/>
      <c r="F9" s="60"/>
      <c r="G9" s="60"/>
      <c r="H9" s="60"/>
    </row>
    <row r="10" spans="2:8" s="1" customFormat="1" ht="16.5">
      <c r="B10" s="7" t="s">
        <v>3</v>
      </c>
      <c r="C10" s="8"/>
      <c r="D10" s="9"/>
      <c r="E10" s="205"/>
      <c r="F10" s="206"/>
      <c r="G10" s="206"/>
      <c r="H10" s="207"/>
    </row>
    <row r="12" spans="2:13" s="3" customFormat="1" ht="13.5" customHeight="1">
      <c r="B12" s="157" t="s">
        <v>4</v>
      </c>
      <c r="C12" s="158"/>
      <c r="D12" s="158"/>
      <c r="E12" s="159"/>
      <c r="F12" s="155" t="s">
        <v>5</v>
      </c>
      <c r="G12" s="157"/>
      <c r="H12" s="159" t="s">
        <v>8</v>
      </c>
      <c r="I12" s="12"/>
      <c r="K12" s="12"/>
      <c r="L12" s="12"/>
      <c r="M12" s="12"/>
    </row>
    <row r="13" spans="2:13" s="3" customFormat="1" ht="13.5" customHeight="1">
      <c r="B13" s="139" t="s">
        <v>161</v>
      </c>
      <c r="C13" s="140"/>
      <c r="D13" s="140"/>
      <c r="E13" s="141"/>
      <c r="F13" s="142">
        <f>COUNTIF('個人戦参加申込書'!$E$15:$E$112,'大会参加集計表'!B13)</f>
        <v>0</v>
      </c>
      <c r="G13" s="139"/>
      <c r="H13" s="143">
        <f aca="true" t="shared" si="0" ref="H13:H48">3000*F13</f>
        <v>0</v>
      </c>
      <c r="I13" s="12"/>
      <c r="J13" s="201" t="s">
        <v>251</v>
      </c>
      <c r="L13" s="12"/>
      <c r="M13" s="12"/>
    </row>
    <row r="14" spans="2:16" s="3" customFormat="1" ht="13.5" customHeight="1">
      <c r="B14" s="139" t="s">
        <v>162</v>
      </c>
      <c r="C14" s="140"/>
      <c r="D14" s="140"/>
      <c r="E14" s="141"/>
      <c r="F14" s="144">
        <f>COUNTIF('個人戦参加申込書'!$E$15:$E$112,'大会参加集計表'!B14)</f>
        <v>0</v>
      </c>
      <c r="G14" s="139"/>
      <c r="H14" s="143">
        <f t="shared" si="0"/>
        <v>0</v>
      </c>
      <c r="I14" s="12"/>
      <c r="J14" s="104"/>
      <c r="K14" s="104" t="s">
        <v>248</v>
      </c>
      <c r="L14" s="166" t="s">
        <v>19</v>
      </c>
      <c r="N14" s="11"/>
      <c r="P14" s="3">
        <v>1</v>
      </c>
    </row>
    <row r="15" spans="2:16" s="3" customFormat="1" ht="13.5" customHeight="1">
      <c r="B15" s="139" t="s">
        <v>163</v>
      </c>
      <c r="C15" s="140"/>
      <c r="D15" s="140"/>
      <c r="E15" s="141"/>
      <c r="F15" s="144">
        <f>COUNTIF('個人戦参加申込書'!$E$15:$E$112,'大会参加集計表'!B15)</f>
        <v>0</v>
      </c>
      <c r="G15" s="139"/>
      <c r="H15" s="143">
        <f t="shared" si="0"/>
        <v>0</v>
      </c>
      <c r="I15" s="12"/>
      <c r="J15" s="149">
        <f>IF(K15="","",$F$4)</f>
      </c>
      <c r="K15" s="150"/>
      <c r="L15" s="176"/>
      <c r="N15"/>
      <c r="P15" s="3">
        <v>2</v>
      </c>
    </row>
    <row r="16" spans="2:16" s="3" customFormat="1" ht="13.5" customHeight="1">
      <c r="B16" s="139" t="s">
        <v>164</v>
      </c>
      <c r="C16" s="140"/>
      <c r="D16" s="140"/>
      <c r="E16" s="141"/>
      <c r="F16" s="144">
        <f>COUNTIF('個人戦参加申込書'!$E$15:$E$112,'大会参加集計表'!B16)</f>
        <v>0</v>
      </c>
      <c r="G16" s="139"/>
      <c r="H16" s="143">
        <f t="shared" si="0"/>
        <v>0</v>
      </c>
      <c r="I16" s="12"/>
      <c r="J16" s="149">
        <f aca="true" t="shared" si="1" ref="J16:J25">IF(K16="","",$F$4)</f>
      </c>
      <c r="K16" s="150"/>
      <c r="L16" s="176"/>
      <c r="N16"/>
      <c r="P16" s="3">
        <v>3</v>
      </c>
    </row>
    <row r="17" spans="2:16" s="3" customFormat="1" ht="13.5" customHeight="1">
      <c r="B17" s="139" t="s">
        <v>165</v>
      </c>
      <c r="C17" s="140"/>
      <c r="D17" s="140"/>
      <c r="E17" s="141"/>
      <c r="F17" s="144">
        <f>COUNTIF('個人戦参加申込書'!$E$15:$E$112,'大会参加集計表'!B17)</f>
        <v>0</v>
      </c>
      <c r="G17" s="139"/>
      <c r="H17" s="143">
        <f t="shared" si="0"/>
        <v>0</v>
      </c>
      <c r="I17" s="12"/>
      <c r="J17" s="149">
        <f t="shared" si="1"/>
      </c>
      <c r="K17" s="150"/>
      <c r="L17" s="176"/>
      <c r="N17"/>
      <c r="P17" s="3">
        <v>4</v>
      </c>
    </row>
    <row r="18" spans="2:16" s="3" customFormat="1" ht="13.5" customHeight="1">
      <c r="B18" s="139" t="s">
        <v>166</v>
      </c>
      <c r="C18" s="140"/>
      <c r="D18" s="140"/>
      <c r="E18" s="141"/>
      <c r="F18" s="144">
        <f>COUNTIF('個人戦参加申込書'!$E$15:$E$112,'大会参加集計表'!B18)</f>
        <v>0</v>
      </c>
      <c r="G18" s="139"/>
      <c r="H18" s="143">
        <f t="shared" si="0"/>
        <v>0</v>
      </c>
      <c r="I18" s="12"/>
      <c r="J18" s="149">
        <f t="shared" si="1"/>
      </c>
      <c r="K18" s="150"/>
      <c r="L18" s="176"/>
      <c r="N18"/>
      <c r="P18" s="3">
        <v>5</v>
      </c>
    </row>
    <row r="19" spans="2:16" s="3" customFormat="1" ht="13.5" customHeight="1">
      <c r="B19" s="139" t="s">
        <v>167</v>
      </c>
      <c r="C19" s="140"/>
      <c r="D19" s="140"/>
      <c r="E19" s="141"/>
      <c r="F19" s="144">
        <f>COUNTIF('個人戦参加申込書'!$E$15:$E$112,'大会参加集計表'!B19)</f>
        <v>0</v>
      </c>
      <c r="G19" s="139"/>
      <c r="H19" s="143">
        <f t="shared" si="0"/>
        <v>0</v>
      </c>
      <c r="I19" s="12"/>
      <c r="J19" s="149">
        <f t="shared" si="1"/>
      </c>
      <c r="K19" s="150"/>
      <c r="L19" s="176"/>
      <c r="N19"/>
      <c r="P19" s="3">
        <v>6</v>
      </c>
    </row>
    <row r="20" spans="2:16" s="3" customFormat="1" ht="13.5" customHeight="1">
      <c r="B20" s="139" t="s">
        <v>168</v>
      </c>
      <c r="C20" s="140"/>
      <c r="D20" s="140"/>
      <c r="E20" s="141"/>
      <c r="F20" s="144">
        <f>COUNTIF('個人戦参加申込書'!$E$15:$E$112,'大会参加集計表'!B20)</f>
        <v>0</v>
      </c>
      <c r="G20" s="139"/>
      <c r="H20" s="143">
        <f t="shared" si="0"/>
        <v>0</v>
      </c>
      <c r="I20" s="12"/>
      <c r="J20" s="149">
        <f t="shared" si="1"/>
      </c>
      <c r="K20" s="150"/>
      <c r="L20" s="176"/>
      <c r="N20"/>
      <c r="P20" s="3">
        <v>7</v>
      </c>
    </row>
    <row r="21" spans="2:16" s="3" customFormat="1" ht="13.5" customHeight="1">
      <c r="B21" s="139" t="s">
        <v>169</v>
      </c>
      <c r="C21" s="140"/>
      <c r="D21" s="140"/>
      <c r="E21" s="141"/>
      <c r="F21" s="144">
        <f>COUNTIF('個人戦参加申込書'!$E$15:$E$112,'大会参加集計表'!B21)</f>
        <v>0</v>
      </c>
      <c r="G21" s="139"/>
      <c r="H21" s="143">
        <f t="shared" si="0"/>
        <v>0</v>
      </c>
      <c r="I21" s="12"/>
      <c r="J21" s="149">
        <f t="shared" si="1"/>
      </c>
      <c r="K21" s="150"/>
      <c r="L21" s="176"/>
      <c r="N21"/>
      <c r="P21" s="3">
        <v>8</v>
      </c>
    </row>
    <row r="22" spans="2:16" s="3" customFormat="1" ht="13.5" customHeight="1">
      <c r="B22" s="139" t="s">
        <v>170</v>
      </c>
      <c r="C22" s="140"/>
      <c r="D22" s="140"/>
      <c r="E22" s="141"/>
      <c r="F22" s="144">
        <f>COUNTIF('個人戦参加申込書'!$E$15:$E$112,'大会参加集計表'!B22)</f>
        <v>0</v>
      </c>
      <c r="G22" s="139"/>
      <c r="H22" s="143">
        <f t="shared" si="0"/>
        <v>0</v>
      </c>
      <c r="I22" s="12"/>
      <c r="J22" s="149">
        <f t="shared" si="1"/>
      </c>
      <c r="K22" s="150"/>
      <c r="L22" s="176"/>
      <c r="N22"/>
      <c r="P22" s="3">
        <v>9</v>
      </c>
    </row>
    <row r="23" spans="2:17" s="3" customFormat="1" ht="13.5" customHeight="1">
      <c r="B23" s="139" t="s">
        <v>171</v>
      </c>
      <c r="C23" s="140"/>
      <c r="D23" s="140"/>
      <c r="E23" s="141"/>
      <c r="F23" s="144">
        <f>COUNTIF('個人戦参加申込書'!$E$15:$E$112,'大会参加集計表'!B23)</f>
        <v>0</v>
      </c>
      <c r="G23" s="139"/>
      <c r="H23" s="143">
        <f t="shared" si="0"/>
        <v>0</v>
      </c>
      <c r="I23" s="12"/>
      <c r="J23" s="149">
        <f t="shared" si="1"/>
      </c>
      <c r="K23" s="150"/>
      <c r="L23" s="176"/>
      <c r="N23"/>
      <c r="P23" s="3">
        <v>10</v>
      </c>
      <c r="Q23" s="13"/>
    </row>
    <row r="24" spans="2:17" s="3" customFormat="1" ht="13.5" customHeight="1">
      <c r="B24" s="139" t="s">
        <v>172</v>
      </c>
      <c r="C24" s="140"/>
      <c r="D24" s="140"/>
      <c r="E24" s="141"/>
      <c r="F24" s="144">
        <f>COUNTIF('個人戦参加申込書'!$E$15:$E$112,'大会参加集計表'!B24)</f>
        <v>0</v>
      </c>
      <c r="G24" s="139"/>
      <c r="H24" s="143">
        <f t="shared" si="0"/>
        <v>0</v>
      </c>
      <c r="I24" s="12"/>
      <c r="J24" s="149">
        <f t="shared" si="1"/>
      </c>
      <c r="K24" s="150"/>
      <c r="L24" s="176"/>
      <c r="N24"/>
      <c r="P24" s="3">
        <v>11</v>
      </c>
      <c r="Q24" s="13"/>
    </row>
    <row r="25" spans="2:17" s="3" customFormat="1" ht="13.5" customHeight="1">
      <c r="B25" s="139" t="s">
        <v>173</v>
      </c>
      <c r="C25" s="140"/>
      <c r="D25" s="140"/>
      <c r="E25" s="141"/>
      <c r="F25" s="144">
        <f>COUNTIF('個人戦参加申込書'!$E$15:$E$112,'大会参加集計表'!B25)</f>
        <v>0</v>
      </c>
      <c r="G25" s="139"/>
      <c r="H25" s="143">
        <f t="shared" si="0"/>
        <v>0</v>
      </c>
      <c r="I25" s="12"/>
      <c r="J25" s="149">
        <f t="shared" si="1"/>
      </c>
      <c r="K25" s="150"/>
      <c r="L25" s="176"/>
      <c r="N25"/>
      <c r="P25" s="3">
        <v>12</v>
      </c>
      <c r="Q25" s="13"/>
    </row>
    <row r="26" spans="2:17" s="3" customFormat="1" ht="13.5" customHeight="1">
      <c r="B26" s="139" t="s">
        <v>174</v>
      </c>
      <c r="C26" s="140"/>
      <c r="D26" s="140"/>
      <c r="E26" s="141"/>
      <c r="F26" s="144">
        <f>COUNTIF('個人戦参加申込書'!$E$15:$E$112,'大会参加集計表'!B26)</f>
        <v>0</v>
      </c>
      <c r="G26" s="139"/>
      <c r="H26" s="143">
        <f t="shared" si="0"/>
        <v>0</v>
      </c>
      <c r="I26" s="12"/>
      <c r="J26" s="151" t="s">
        <v>6</v>
      </c>
      <c r="K26" s="152">
        <f>COUNTA(K15:K25)</f>
        <v>0</v>
      </c>
      <c r="L26" s="167"/>
      <c r="M26" s="46"/>
      <c r="N26"/>
      <c r="P26" s="3">
        <v>13</v>
      </c>
      <c r="Q26" s="13"/>
    </row>
    <row r="27" spans="2:17" s="3" customFormat="1" ht="13.5" customHeight="1">
      <c r="B27" s="139" t="s">
        <v>175</v>
      </c>
      <c r="C27" s="140"/>
      <c r="D27" s="140"/>
      <c r="E27" s="141"/>
      <c r="F27" s="144">
        <f>COUNTIF('個人戦参加申込書'!$E$15:$E$112,'大会参加集計表'!B27)</f>
        <v>0</v>
      </c>
      <c r="G27" s="139"/>
      <c r="H27" s="143">
        <f t="shared" si="0"/>
        <v>0</v>
      </c>
      <c r="I27" s="12"/>
      <c r="J27" s="104"/>
      <c r="K27" s="104"/>
      <c r="L27" s="104"/>
      <c r="N27"/>
      <c r="P27" s="3">
        <v>14</v>
      </c>
      <c r="Q27" s="13"/>
    </row>
    <row r="28" spans="2:17" s="3" customFormat="1" ht="13.5" customHeight="1">
      <c r="B28" s="139" t="s">
        <v>176</v>
      </c>
      <c r="C28" s="140"/>
      <c r="D28" s="140"/>
      <c r="E28" s="141"/>
      <c r="F28" s="144">
        <f>COUNTIF('個人戦参加申込書'!$E$15:$E$112,'大会参加集計表'!B28)</f>
        <v>0</v>
      </c>
      <c r="G28" s="139"/>
      <c r="H28" s="143">
        <f t="shared" si="0"/>
        <v>0</v>
      </c>
      <c r="I28" s="12"/>
      <c r="J28" s="26" t="s">
        <v>255</v>
      </c>
      <c r="K28" s="27"/>
      <c r="L28" s="28"/>
      <c r="M28" s="28"/>
      <c r="N28"/>
      <c r="P28" s="3">
        <v>15</v>
      </c>
      <c r="Q28" s="13"/>
    </row>
    <row r="29" spans="2:16" s="3" customFormat="1" ht="13.5" customHeight="1">
      <c r="B29" s="139" t="s">
        <v>177</v>
      </c>
      <c r="C29" s="140"/>
      <c r="D29" s="140"/>
      <c r="E29" s="141"/>
      <c r="F29" s="144">
        <f>COUNTIF('個人戦参加申込書'!$E$15:$E$112,'大会参加集計表'!B29)</f>
        <v>0</v>
      </c>
      <c r="G29" s="139"/>
      <c r="H29" s="143">
        <f t="shared" si="0"/>
        <v>0</v>
      </c>
      <c r="I29" s="12"/>
      <c r="J29" s="27" t="s">
        <v>35</v>
      </c>
      <c r="K29" s="27"/>
      <c r="L29" s="28"/>
      <c r="M29" s="28"/>
      <c r="N29"/>
      <c r="P29" s="3">
        <v>16</v>
      </c>
    </row>
    <row r="30" spans="2:16" s="3" customFormat="1" ht="13.5" customHeight="1">
      <c r="B30" s="139" t="s">
        <v>178</v>
      </c>
      <c r="C30" s="140"/>
      <c r="D30" s="140"/>
      <c r="E30" s="141"/>
      <c r="F30" s="144">
        <f>COUNTIF('個人戦参加申込書'!$E$15:$E$112,'大会参加集計表'!B30)</f>
        <v>0</v>
      </c>
      <c r="G30" s="139"/>
      <c r="H30" s="143">
        <f t="shared" si="0"/>
        <v>0</v>
      </c>
      <c r="I30" s="12"/>
      <c r="J30" s="154"/>
      <c r="K30" s="104"/>
      <c r="L30" s="153"/>
      <c r="M30" s="46"/>
      <c r="N30"/>
      <c r="P30" s="3">
        <v>17</v>
      </c>
    </row>
    <row r="31" spans="2:16" s="3" customFormat="1" ht="13.5" customHeight="1">
      <c r="B31" s="139" t="s">
        <v>179</v>
      </c>
      <c r="C31" s="140"/>
      <c r="D31" s="140"/>
      <c r="E31" s="141"/>
      <c r="F31" s="144">
        <f>COUNTIF('個人戦参加申込書'!$F$15:$F$112,'大会参加集計表'!B31)</f>
        <v>0</v>
      </c>
      <c r="G31" s="139"/>
      <c r="H31" s="143">
        <f t="shared" si="0"/>
        <v>0</v>
      </c>
      <c r="I31" s="12"/>
      <c r="J31" s="104"/>
      <c r="K31" s="153" t="s">
        <v>249</v>
      </c>
      <c r="L31" s="153" t="s">
        <v>250</v>
      </c>
      <c r="M31" s="46"/>
      <c r="N31"/>
      <c r="P31" s="3">
        <v>18</v>
      </c>
    </row>
    <row r="32" spans="2:16" s="3" customFormat="1" ht="13.5" customHeight="1">
      <c r="B32" s="139" t="s">
        <v>180</v>
      </c>
      <c r="C32" s="140"/>
      <c r="D32" s="140"/>
      <c r="E32" s="141"/>
      <c r="F32" s="144">
        <f>COUNTIF('個人戦参加申込書'!$F$15:$F$112,'大会参加集計表'!B32)</f>
        <v>0</v>
      </c>
      <c r="G32" s="139"/>
      <c r="H32" s="143">
        <f t="shared" si="0"/>
        <v>0</v>
      </c>
      <c r="I32" s="12"/>
      <c r="J32" s="149">
        <f>IF(AND(K32="",L32=""),"",$F$4)</f>
      </c>
      <c r="K32" s="150"/>
      <c r="L32" s="150"/>
      <c r="M32"/>
      <c r="N32"/>
      <c r="P32" s="3">
        <v>19</v>
      </c>
    </row>
    <row r="33" spans="2:16" s="3" customFormat="1" ht="13.5" customHeight="1">
      <c r="B33" s="139" t="s">
        <v>181</v>
      </c>
      <c r="C33" s="140"/>
      <c r="D33" s="140"/>
      <c r="E33" s="141"/>
      <c r="F33" s="144">
        <f>COUNTIF('個人戦参加申込書'!$F$15:$F$112,'大会参加集計表'!B33)</f>
        <v>0</v>
      </c>
      <c r="G33" s="139"/>
      <c r="H33" s="143">
        <f t="shared" si="0"/>
        <v>0</v>
      </c>
      <c r="I33" s="12"/>
      <c r="J33" s="149">
        <f aca="true" t="shared" si="2" ref="J33:J43">IF(AND(K33="",L33=""),"",$F$4)</f>
      </c>
      <c r="K33" s="150"/>
      <c r="L33" s="150"/>
      <c r="M33"/>
      <c r="N33"/>
      <c r="P33" s="3">
        <v>20</v>
      </c>
    </row>
    <row r="34" spans="2:16" s="3" customFormat="1" ht="13.5" customHeight="1">
      <c r="B34" s="139" t="s">
        <v>182</v>
      </c>
      <c r="C34" s="140"/>
      <c r="D34" s="140"/>
      <c r="E34" s="141"/>
      <c r="F34" s="144">
        <f>COUNTIF('個人戦参加申込書'!$F$15:$F$112,'大会参加集計表'!B34)</f>
        <v>0</v>
      </c>
      <c r="G34" s="139"/>
      <c r="H34" s="143">
        <f t="shared" si="0"/>
        <v>0</v>
      </c>
      <c r="I34" s="12"/>
      <c r="J34" s="149">
        <f t="shared" si="2"/>
      </c>
      <c r="K34" s="150"/>
      <c r="L34" s="150"/>
      <c r="M34"/>
      <c r="N34"/>
      <c r="P34" s="13"/>
    </row>
    <row r="35" spans="2:16" s="3" customFormat="1" ht="13.5" customHeight="1">
      <c r="B35" s="139" t="s">
        <v>183</v>
      </c>
      <c r="C35" s="140"/>
      <c r="D35" s="140"/>
      <c r="E35" s="141"/>
      <c r="F35" s="144">
        <f>COUNTIF('個人戦参加申込書'!$F$15:$F$112,'大会参加集計表'!B35)</f>
        <v>0</v>
      </c>
      <c r="G35" s="139"/>
      <c r="H35" s="143">
        <f t="shared" si="0"/>
        <v>0</v>
      </c>
      <c r="I35" s="12"/>
      <c r="J35" s="149">
        <f t="shared" si="2"/>
      </c>
      <c r="K35" s="150"/>
      <c r="L35" s="150"/>
      <c r="M35"/>
      <c r="N35"/>
      <c r="P35" s="13"/>
    </row>
    <row r="36" spans="2:16" s="3" customFormat="1" ht="13.5" customHeight="1">
      <c r="B36" s="139" t="s">
        <v>184</v>
      </c>
      <c r="C36" s="140"/>
      <c r="D36" s="140"/>
      <c r="E36" s="141"/>
      <c r="F36" s="144">
        <f>COUNTIF('個人戦参加申込書'!$F$15:$F$112,'大会参加集計表'!B36)</f>
        <v>0</v>
      </c>
      <c r="G36" s="139"/>
      <c r="H36" s="143">
        <f t="shared" si="0"/>
        <v>0</v>
      </c>
      <c r="I36" s="12"/>
      <c r="J36" s="149">
        <f t="shared" si="2"/>
      </c>
      <c r="K36" s="150"/>
      <c r="L36" s="150"/>
      <c r="M36"/>
      <c r="N36"/>
      <c r="P36" s="13"/>
    </row>
    <row r="37" spans="2:16" s="3" customFormat="1" ht="13.5" customHeight="1">
      <c r="B37" s="139" t="s">
        <v>185</v>
      </c>
      <c r="C37" s="140"/>
      <c r="D37" s="140"/>
      <c r="E37" s="141"/>
      <c r="F37" s="144">
        <f>COUNTIF('個人戦参加申込書'!$F$15:$F$112,'大会参加集計表'!B37)</f>
        <v>0</v>
      </c>
      <c r="G37" s="139"/>
      <c r="H37" s="143">
        <f t="shared" si="0"/>
        <v>0</v>
      </c>
      <c r="I37" s="12"/>
      <c r="J37" s="149">
        <f t="shared" si="2"/>
      </c>
      <c r="K37" s="150"/>
      <c r="L37" s="150"/>
      <c r="M37"/>
      <c r="N37"/>
      <c r="P37" s="13"/>
    </row>
    <row r="38" spans="2:16" s="3" customFormat="1" ht="13.5" customHeight="1">
      <c r="B38" s="139" t="s">
        <v>186</v>
      </c>
      <c r="C38" s="140"/>
      <c r="D38" s="140"/>
      <c r="E38" s="141"/>
      <c r="F38" s="144">
        <f>COUNTIF('個人戦参加申込書'!$F$15:$F$112,'大会参加集計表'!B38)</f>
        <v>0</v>
      </c>
      <c r="G38" s="139"/>
      <c r="H38" s="143">
        <f t="shared" si="0"/>
        <v>0</v>
      </c>
      <c r="I38" s="12"/>
      <c r="J38" s="149">
        <f t="shared" si="2"/>
      </c>
      <c r="K38" s="150"/>
      <c r="L38" s="150"/>
      <c r="M38"/>
      <c r="N38"/>
      <c r="P38" s="13"/>
    </row>
    <row r="39" spans="2:16" s="3" customFormat="1" ht="13.5" customHeight="1">
      <c r="B39" s="139" t="s">
        <v>187</v>
      </c>
      <c r="C39" s="140"/>
      <c r="D39" s="140"/>
      <c r="E39" s="141"/>
      <c r="F39" s="144">
        <f>COUNTIF('個人戦参加申込書'!$F$15:$F$112,'大会参加集計表'!B39)</f>
        <v>0</v>
      </c>
      <c r="G39" s="139"/>
      <c r="H39" s="143">
        <f t="shared" si="0"/>
        <v>0</v>
      </c>
      <c r="I39" s="12"/>
      <c r="J39" s="149">
        <f t="shared" si="2"/>
      </c>
      <c r="K39" s="150"/>
      <c r="L39" s="150"/>
      <c r="M39"/>
      <c r="N39"/>
      <c r="P39" s="13"/>
    </row>
    <row r="40" spans="2:16" s="3" customFormat="1" ht="13.5" customHeight="1">
      <c r="B40" s="139" t="s">
        <v>188</v>
      </c>
      <c r="C40" s="140"/>
      <c r="D40" s="140"/>
      <c r="E40" s="141"/>
      <c r="F40" s="144">
        <f>COUNTIF('個人戦参加申込書'!$F$15:$F$112,'大会参加集計表'!B40)</f>
        <v>0</v>
      </c>
      <c r="G40" s="139"/>
      <c r="H40" s="143">
        <f t="shared" si="0"/>
        <v>0</v>
      </c>
      <c r="I40" s="12"/>
      <c r="J40" s="149">
        <f t="shared" si="2"/>
      </c>
      <c r="K40" s="150"/>
      <c r="L40" s="150"/>
      <c r="M40"/>
      <c r="N40"/>
      <c r="P40" s="13"/>
    </row>
    <row r="41" spans="2:16" s="3" customFormat="1" ht="13.5" customHeight="1">
      <c r="B41" s="139" t="s">
        <v>189</v>
      </c>
      <c r="C41" s="140"/>
      <c r="D41" s="140"/>
      <c r="E41" s="141"/>
      <c r="F41" s="144">
        <f>COUNTIF('個人戦参加申込書'!$F$15:$F$112,'大会参加集計表'!B41)</f>
        <v>0</v>
      </c>
      <c r="G41" s="139"/>
      <c r="H41" s="143">
        <f t="shared" si="0"/>
        <v>0</v>
      </c>
      <c r="I41" s="12"/>
      <c r="J41" s="149">
        <f t="shared" si="2"/>
      </c>
      <c r="K41" s="150"/>
      <c r="L41" s="150"/>
      <c r="M41"/>
      <c r="N41"/>
      <c r="P41" s="13"/>
    </row>
    <row r="42" spans="2:16" s="3" customFormat="1" ht="13.5" customHeight="1">
      <c r="B42" s="139" t="s">
        <v>190</v>
      </c>
      <c r="C42" s="140"/>
      <c r="D42" s="140"/>
      <c r="E42" s="141"/>
      <c r="F42" s="144">
        <f>COUNTIF('個人戦参加申込書'!$F$15:$F$112,'大会参加集計表'!B42)</f>
        <v>0</v>
      </c>
      <c r="G42" s="139"/>
      <c r="H42" s="143">
        <f t="shared" si="0"/>
        <v>0</v>
      </c>
      <c r="I42" s="12"/>
      <c r="J42" s="149">
        <f t="shared" si="2"/>
      </c>
      <c r="K42" s="150"/>
      <c r="L42" s="150"/>
      <c r="M42"/>
      <c r="N42"/>
      <c r="P42" s="13"/>
    </row>
    <row r="43" spans="2:17" s="3" customFormat="1" ht="13.5" customHeight="1">
      <c r="B43" s="139" t="s">
        <v>191</v>
      </c>
      <c r="C43" s="140"/>
      <c r="D43" s="140"/>
      <c r="E43" s="141"/>
      <c r="F43" s="144">
        <f>COUNTIF('個人戦参加申込書'!$F$15:$F$112,'大会参加集計表'!B43)</f>
        <v>0</v>
      </c>
      <c r="G43" s="139"/>
      <c r="H43" s="143">
        <f t="shared" si="0"/>
        <v>0</v>
      </c>
      <c r="I43" s="12"/>
      <c r="J43" s="149">
        <f t="shared" si="2"/>
      </c>
      <c r="K43" s="150"/>
      <c r="L43" s="150"/>
      <c r="M43"/>
      <c r="N43"/>
      <c r="P43" s="13"/>
      <c r="Q43" s="13"/>
    </row>
    <row r="44" spans="2:17" s="3" customFormat="1" ht="13.5" customHeight="1">
      <c r="B44" s="139" t="s">
        <v>192</v>
      </c>
      <c r="C44" s="140"/>
      <c r="D44" s="140"/>
      <c r="E44" s="141"/>
      <c r="F44" s="144">
        <f>COUNTIF('個人戦参加申込書'!$F$15:$F$112,'大会参加集計表'!B44)</f>
        <v>0</v>
      </c>
      <c r="G44" s="139"/>
      <c r="H44" s="143">
        <f t="shared" si="0"/>
        <v>0</v>
      </c>
      <c r="I44" s="12"/>
      <c r="J44" s="149" t="s">
        <v>6</v>
      </c>
      <c r="K44" s="152">
        <f>COUNTA(K32:K43)</f>
        <v>0</v>
      </c>
      <c r="L44" s="152">
        <f>COUNTA(L32:L43)</f>
        <v>0</v>
      </c>
      <c r="M44"/>
      <c r="N44"/>
      <c r="P44" s="13"/>
      <c r="Q44" s="13"/>
    </row>
    <row r="45" spans="2:17" s="3" customFormat="1" ht="13.5" customHeight="1">
      <c r="B45" s="139" t="s">
        <v>193</v>
      </c>
      <c r="C45" s="140"/>
      <c r="D45" s="140"/>
      <c r="E45" s="141"/>
      <c r="F45" s="144">
        <f>COUNTIF('個人戦参加申込書'!$F$15:$F$112,'大会参加集計表'!B45)</f>
        <v>0</v>
      </c>
      <c r="G45" s="139"/>
      <c r="H45" s="143">
        <f t="shared" si="0"/>
        <v>0</v>
      </c>
      <c r="I45" s="12"/>
      <c r="M45"/>
      <c r="N45"/>
      <c r="P45" s="13"/>
      <c r="Q45" s="13"/>
    </row>
    <row r="46" spans="2:17" s="3" customFormat="1" ht="13.5" customHeight="1">
      <c r="B46" s="139" t="s">
        <v>194</v>
      </c>
      <c r="C46" s="140"/>
      <c r="D46" s="140"/>
      <c r="E46" s="141"/>
      <c r="F46" s="144">
        <f>COUNTIF('個人戦参加申込書'!$F$15:$F$112,'大会参加集計表'!B46)</f>
        <v>0</v>
      </c>
      <c r="G46" s="139"/>
      <c r="H46" s="143">
        <f t="shared" si="0"/>
        <v>0</v>
      </c>
      <c r="I46" s="12"/>
      <c r="J46" s="148">
        <f>IF(L46="","",$F$4)</f>
      </c>
      <c r="K46" s="169" t="s">
        <v>252</v>
      </c>
      <c r="L46" s="175"/>
      <c r="M46" s="46"/>
      <c r="N46"/>
      <c r="P46" s="13"/>
      <c r="Q46" s="13"/>
    </row>
    <row r="47" spans="2:14" s="3" customFormat="1" ht="13.5" customHeight="1">
      <c r="B47" s="139" t="s">
        <v>195</v>
      </c>
      <c r="C47" s="140"/>
      <c r="D47" s="140"/>
      <c r="E47" s="141"/>
      <c r="F47" s="144">
        <f>COUNTIF('個人戦参加申込書'!$F$15:$F$112,'大会参加集計表'!B47)</f>
        <v>0</v>
      </c>
      <c r="G47" s="139"/>
      <c r="H47" s="143">
        <f t="shared" si="0"/>
        <v>0</v>
      </c>
      <c r="I47" s="12"/>
      <c r="J47" s="27" t="s">
        <v>253</v>
      </c>
      <c r="K47" s="104"/>
      <c r="L47" s="153"/>
      <c r="M47" s="46"/>
      <c r="N47"/>
    </row>
    <row r="48" spans="2:14" s="3" customFormat="1" ht="13.5" customHeight="1">
      <c r="B48" s="139" t="s">
        <v>196</v>
      </c>
      <c r="C48" s="140"/>
      <c r="D48" s="140"/>
      <c r="E48" s="141"/>
      <c r="F48" s="144">
        <f>COUNTIF('個人戦参加申込書'!$F$15:$F$112,'大会参加集計表'!B48)</f>
        <v>0</v>
      </c>
      <c r="G48" s="139"/>
      <c r="H48" s="143">
        <f t="shared" si="0"/>
        <v>0</v>
      </c>
      <c r="I48" s="12"/>
      <c r="J48" s="27" t="s">
        <v>254</v>
      </c>
      <c r="K48" s="27"/>
      <c r="L48" s="27"/>
      <c r="M48" s="46"/>
      <c r="N48"/>
    </row>
    <row r="49" spans="2:14" s="3" customFormat="1" ht="13.5" customHeight="1" hidden="1">
      <c r="B49" s="217" t="s">
        <v>13</v>
      </c>
      <c r="C49" s="218"/>
      <c r="D49" s="218"/>
      <c r="E49" s="219"/>
      <c r="F49" s="144">
        <f>_xlfn.COUNTIFS('団体戦参加申込書'!D18:D35,B49)</f>
        <v>0</v>
      </c>
      <c r="G49" s="139"/>
      <c r="H49" s="143">
        <f aca="true" t="shared" si="3" ref="H49:H54">5000*F49</f>
        <v>0</v>
      </c>
      <c r="I49" s="12"/>
      <c r="M49" s="46"/>
      <c r="N49"/>
    </row>
    <row r="50" spans="2:14" s="3" customFormat="1" ht="13.5" customHeight="1" hidden="1">
      <c r="B50" s="217" t="s">
        <v>14</v>
      </c>
      <c r="C50" s="218"/>
      <c r="D50" s="218"/>
      <c r="E50" s="219"/>
      <c r="F50" s="144">
        <f>_xlfn.COUNTIFS('団体戦参加申込書'!D18:D35,B50)</f>
        <v>0</v>
      </c>
      <c r="G50" s="139"/>
      <c r="H50" s="143">
        <f t="shared" si="3"/>
        <v>0</v>
      </c>
      <c r="I50" s="12"/>
      <c r="M50" s="46"/>
      <c r="N50"/>
    </row>
    <row r="51" spans="2:14" s="3" customFormat="1" ht="13.5" customHeight="1" hidden="1">
      <c r="B51" s="217" t="s">
        <v>15</v>
      </c>
      <c r="C51" s="218"/>
      <c r="D51" s="218"/>
      <c r="E51" s="219"/>
      <c r="F51" s="144">
        <f>_xlfn.COUNTIFS('団体戦参加申込書'!D18:D35,B51)</f>
        <v>0</v>
      </c>
      <c r="G51" s="139"/>
      <c r="H51" s="143">
        <f t="shared" si="3"/>
        <v>0</v>
      </c>
      <c r="I51" s="12"/>
      <c r="J51" s="154"/>
      <c r="K51" s="104"/>
      <c r="L51" s="153"/>
      <c r="M51" s="46"/>
      <c r="N51"/>
    </row>
    <row r="52" spans="2:14" s="3" customFormat="1" ht="13.5" customHeight="1" hidden="1">
      <c r="B52" s="217" t="s">
        <v>16</v>
      </c>
      <c r="C52" s="218"/>
      <c r="D52" s="218"/>
      <c r="E52" s="219"/>
      <c r="F52" s="144">
        <f>_xlfn.COUNTIFS('団体戦参加申込書'!D18:D35,B52)</f>
        <v>0</v>
      </c>
      <c r="G52" s="139"/>
      <c r="H52" s="143">
        <f t="shared" si="3"/>
        <v>0</v>
      </c>
      <c r="I52" s="12"/>
      <c r="M52" s="46"/>
      <c r="N52"/>
    </row>
    <row r="53" spans="2:14" s="3" customFormat="1" ht="13.5" customHeight="1" hidden="1">
      <c r="B53" s="217" t="s">
        <v>17</v>
      </c>
      <c r="C53" s="218"/>
      <c r="D53" s="218"/>
      <c r="E53" s="219"/>
      <c r="F53" s="144">
        <f>_xlfn.COUNTIFS('団体戦参加申込書'!D18:D35,B53)</f>
        <v>0</v>
      </c>
      <c r="G53" s="139"/>
      <c r="H53" s="143">
        <f t="shared" si="3"/>
        <v>0</v>
      </c>
      <c r="I53" s="12"/>
      <c r="M53" s="46"/>
      <c r="N53"/>
    </row>
    <row r="54" spans="2:14" s="3" customFormat="1" ht="13.5" customHeight="1" hidden="1">
      <c r="B54" s="217" t="s">
        <v>18</v>
      </c>
      <c r="C54" s="218"/>
      <c r="D54" s="218"/>
      <c r="E54" s="219"/>
      <c r="F54" s="144">
        <f>_xlfn.COUNTIFS('団体戦参加申込書'!D18:D35,B54)</f>
        <v>0</v>
      </c>
      <c r="G54" s="139"/>
      <c r="H54" s="143">
        <f t="shared" si="3"/>
        <v>0</v>
      </c>
      <c r="I54" s="12"/>
      <c r="M54" s="46"/>
      <c r="N54"/>
    </row>
    <row r="55" spans="2:13" ht="13.5" customHeight="1">
      <c r="B55" s="145"/>
      <c r="C55" s="145"/>
      <c r="D55" s="145"/>
      <c r="E55" s="145"/>
      <c r="F55" s="145"/>
      <c r="G55" s="145"/>
      <c r="H55" s="145"/>
      <c r="I55" s="12"/>
      <c r="J55" s="45"/>
      <c r="K55" s="12"/>
      <c r="L55" s="46"/>
      <c r="M55" s="46"/>
    </row>
    <row r="56" spans="2:13" ht="13.5" customHeight="1" hidden="1">
      <c r="B56" s="208" t="s">
        <v>56</v>
      </c>
      <c r="C56" s="209"/>
      <c r="D56" s="209"/>
      <c r="E56" s="209"/>
      <c r="F56" s="210"/>
      <c r="G56" s="211">
        <f>IF(OR(F4="ものつくり大学",F4="栄北高等学校",F4="埼玉栄高等学校",F4="花咲徳栄高等学校"),0,0)</f>
        <v>0</v>
      </c>
      <c r="H56" s="212"/>
      <c r="I56" s="12"/>
      <c r="J56" s="45"/>
      <c r="K56" s="12"/>
      <c r="L56" s="46"/>
      <c r="M56" s="46"/>
    </row>
    <row r="57" spans="2:13" ht="13.5" customHeight="1">
      <c r="B57" s="145"/>
      <c r="C57" s="145"/>
      <c r="D57" s="145"/>
      <c r="E57" s="145"/>
      <c r="F57" s="145"/>
      <c r="G57" s="145"/>
      <c r="H57" s="145"/>
      <c r="I57" s="12"/>
      <c r="J57" s="12"/>
      <c r="K57" s="12"/>
      <c r="L57" s="12"/>
      <c r="M57" s="12"/>
    </row>
    <row r="58" spans="2:13" ht="13.5" customHeight="1">
      <c r="B58" s="146" t="s">
        <v>5</v>
      </c>
      <c r="C58" s="146">
        <f>COUNTIF('個人戦参加申込書'!G15:G148,"*")</f>
        <v>0</v>
      </c>
      <c r="D58" s="147"/>
      <c r="E58" s="131" t="s">
        <v>209</v>
      </c>
      <c r="F58" s="148">
        <f>SUM(F13:F54)</f>
        <v>0</v>
      </c>
      <c r="G58" s="162" t="s">
        <v>6</v>
      </c>
      <c r="H58" s="161">
        <f>SUM(H13:H54)+G56</f>
        <v>0</v>
      </c>
      <c r="I58" s="12"/>
      <c r="J58" s="12"/>
      <c r="K58" s="12"/>
      <c r="L58" s="12"/>
      <c r="M58" s="12"/>
    </row>
    <row r="59" spans="2:13" ht="13.5">
      <c r="B59" s="12"/>
      <c r="C59" s="12"/>
      <c r="D59" s="12"/>
      <c r="E59" s="12"/>
      <c r="F59" s="12"/>
      <c r="G59" s="12"/>
      <c r="H59" s="12"/>
      <c r="I59" s="12"/>
      <c r="J59" s="12"/>
      <c r="K59" s="12"/>
      <c r="L59" s="12"/>
      <c r="M59" s="12"/>
    </row>
    <row r="60" spans="10:13" ht="13.5">
      <c r="J60" s="12"/>
      <c r="K60" s="12"/>
      <c r="L60" s="12"/>
      <c r="M60" s="12"/>
    </row>
    <row r="61" spans="10:13" ht="13.5">
      <c r="J61" s="12"/>
      <c r="K61" s="12"/>
      <c r="L61" s="12"/>
      <c r="M61" s="12"/>
    </row>
  </sheetData>
  <sheetProtection password="CECB" sheet="1"/>
  <mergeCells count="13">
    <mergeCell ref="B52:E52"/>
    <mergeCell ref="B53:E53"/>
    <mergeCell ref="B54:E54"/>
    <mergeCell ref="E6:H6"/>
    <mergeCell ref="E8:H8"/>
    <mergeCell ref="E10:H10"/>
    <mergeCell ref="B56:F56"/>
    <mergeCell ref="G56:H56"/>
    <mergeCell ref="C4:D4"/>
    <mergeCell ref="F4:H4"/>
    <mergeCell ref="B49:E49"/>
    <mergeCell ref="B50:E50"/>
    <mergeCell ref="B51:E51"/>
  </mergeCells>
  <dataValidations count="4">
    <dataValidation type="list" allowBlank="1" showInputMessage="1" showErrorMessage="1" sqref="L15:L25">
      <formula1>"Ａ,B,C,D"</formula1>
    </dataValidation>
    <dataValidation type="list" allowBlank="1" showInputMessage="1" showErrorMessage="1" sqref="F4:H4">
      <formula1>支部名一覧</formula1>
    </dataValidation>
    <dataValidation type="list" allowBlank="1" showInputMessage="1" showErrorMessage="1" sqref="L46">
      <formula1>$P$14:$P$33</formula1>
    </dataValidation>
    <dataValidation allowBlank="1" showInputMessage="1" showErrorMessage="1" imeMode="on" sqref="E6:H6"/>
  </dataValidations>
  <printOptions/>
  <pageMargins left="0.2362204724409449" right="0.2362204724409449" top="0.15748031496062992" bottom="0.15748031496062992" header="0.31496062992125984" footer="0.31496062992125984"/>
  <pageSetup fitToHeight="1" fitToWidth="1" horizontalDpi="300" verticalDpi="300" orientation="portrait" paperSize="9" scale="78" r:id="rId2"/>
  <rowBreaks count="1" manualBreakCount="1">
    <brk id="23" max="13" man="1"/>
  </rowBreaks>
  <colBreaks count="1" manualBreakCount="1">
    <brk id="11" max="57" man="1"/>
  </colBreaks>
  <drawing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C1:U222"/>
  <sheetViews>
    <sheetView showGridLines="0" zoomScale="80" zoomScaleNormal="80" zoomScaleSheetLayoutView="90" workbookViewId="0" topLeftCell="A1">
      <pane xSplit="2" ySplit="13" topLeftCell="C107" activePane="bottomRight" state="frozen"/>
      <selection pane="topLeft" activeCell="A1" sqref="A1"/>
      <selection pane="topRight" activeCell="C1" sqref="C1"/>
      <selection pane="bottomLeft" activeCell="A14" sqref="A14"/>
      <selection pane="bottomRight" activeCell="F140" sqref="F140"/>
    </sheetView>
  </sheetViews>
  <sheetFormatPr defaultColWidth="9.00390625" defaultRowHeight="13.5"/>
  <cols>
    <col min="1" max="1" width="5.125" style="0" customWidth="1"/>
    <col min="2" max="2" width="0.875" style="0" customWidth="1"/>
    <col min="3" max="3" width="7.125" style="0" customWidth="1"/>
    <col min="4" max="4" width="15.125" style="0" customWidth="1"/>
    <col min="5" max="5" width="19.875" style="0" customWidth="1"/>
    <col min="6" max="6" width="20.125" style="0" customWidth="1"/>
    <col min="7" max="8" width="11.625" style="0" customWidth="1"/>
    <col min="9" max="9" width="7.50390625" style="0" customWidth="1"/>
    <col min="10" max="10" width="14.875" style="0" customWidth="1"/>
    <col min="11" max="11" width="10.125" style="4" customWidth="1"/>
    <col min="12" max="13" width="9.625" style="4" customWidth="1"/>
    <col min="17" max="17" width="9.00390625" style="0" customWidth="1"/>
    <col min="18" max="18" width="8.875" style="0" customWidth="1"/>
    <col min="19" max="21" width="9.00390625" style="0" hidden="1" customWidth="1"/>
    <col min="22" max="22" width="9.00390625" style="0" customWidth="1"/>
  </cols>
  <sheetData>
    <row r="1" spans="4:13" ht="50.25" customHeight="1">
      <c r="D1" s="2" t="s">
        <v>235</v>
      </c>
      <c r="K1"/>
      <c r="L1"/>
      <c r="M1" s="12"/>
    </row>
    <row r="3" spans="3:13" s="1" customFormat="1" ht="16.5">
      <c r="C3" s="213" t="s">
        <v>146</v>
      </c>
      <c r="D3" s="226"/>
      <c r="E3" s="214"/>
      <c r="F3" s="224">
        <f>IF('大会参加集計表'!F4="","",'大会参加集計表'!F4)</f>
      </c>
      <c r="G3" s="225"/>
      <c r="H3" s="105"/>
      <c r="I3" s="105"/>
      <c r="J3" s="105"/>
      <c r="K3" s="105"/>
      <c r="L3" s="5"/>
      <c r="M3" s="5"/>
    </row>
    <row r="4" spans="4:12" ht="9.75" customHeight="1">
      <c r="D4" s="62"/>
      <c r="E4" s="63"/>
      <c r="F4" s="63"/>
      <c r="G4" s="63"/>
      <c r="H4" s="63"/>
      <c r="I4" s="63"/>
      <c r="J4" s="63"/>
      <c r="K4" s="64"/>
      <c r="L4" s="5"/>
    </row>
    <row r="5" spans="3:13" s="1" customFormat="1" ht="16.5">
      <c r="C5" s="213" t="s">
        <v>1</v>
      </c>
      <c r="D5" s="226"/>
      <c r="E5" s="226"/>
      <c r="F5" s="224">
        <f>IF('大会参加集計表'!E6="","",'大会参加集計表'!E6)</f>
      </c>
      <c r="G5" s="225"/>
      <c r="H5" s="105"/>
      <c r="I5" s="105"/>
      <c r="J5" s="105"/>
      <c r="K5" s="105"/>
      <c r="L5" s="5"/>
      <c r="M5" s="5"/>
    </row>
    <row r="6" spans="4:12" ht="9.75" customHeight="1">
      <c r="D6" s="62"/>
      <c r="E6" s="63"/>
      <c r="F6" s="63"/>
      <c r="G6" s="63"/>
      <c r="H6" s="63"/>
      <c r="I6" s="63"/>
      <c r="J6" s="63"/>
      <c r="K6" s="64"/>
      <c r="L6" s="5"/>
    </row>
    <row r="7" spans="3:13" s="1" customFormat="1" ht="16.5">
      <c r="C7" s="213" t="s">
        <v>2</v>
      </c>
      <c r="D7" s="226"/>
      <c r="E7" s="226"/>
      <c r="F7" s="224">
        <f>IF('大会参加集計表'!E8="","",'大会参加集計表'!E8)</f>
      </c>
      <c r="G7" s="225"/>
      <c r="H7" s="105"/>
      <c r="I7" s="105"/>
      <c r="J7" s="105"/>
      <c r="K7" s="105"/>
      <c r="L7" s="5"/>
      <c r="M7" s="5"/>
    </row>
    <row r="8" spans="4:12" ht="9.75" customHeight="1">
      <c r="D8" s="62"/>
      <c r="E8" s="63"/>
      <c r="F8" s="63"/>
      <c r="G8" s="63"/>
      <c r="H8" s="63"/>
      <c r="I8" s="63"/>
      <c r="J8" s="63"/>
      <c r="K8" s="64"/>
      <c r="L8" s="5"/>
    </row>
    <row r="9" spans="3:13" s="1" customFormat="1" ht="16.5">
      <c r="C9" s="213" t="s">
        <v>3</v>
      </c>
      <c r="D9" s="226"/>
      <c r="E9" s="226"/>
      <c r="F9" s="224">
        <f>IF('大会参加集計表'!E10="","",'大会参加集計表'!E10)</f>
      </c>
      <c r="G9" s="225"/>
      <c r="H9" s="105"/>
      <c r="I9" s="105"/>
      <c r="J9" s="105"/>
      <c r="K9" s="105"/>
      <c r="L9" s="5"/>
      <c r="M9" s="5"/>
    </row>
    <row r="10" spans="4:6" ht="12.75">
      <c r="D10" s="227"/>
      <c r="E10" s="227"/>
      <c r="F10" s="87"/>
    </row>
    <row r="11" spans="4:6" ht="12.75">
      <c r="D11" s="228"/>
      <c r="E11" s="228"/>
      <c r="F11" s="87"/>
    </row>
    <row r="12" spans="3:21" ht="30.75" customHeight="1">
      <c r="C12" s="222"/>
      <c r="D12" s="229" t="s">
        <v>12</v>
      </c>
      <c r="E12" s="231" t="s">
        <v>159</v>
      </c>
      <c r="F12" s="231" t="s">
        <v>160</v>
      </c>
      <c r="G12" s="235" t="s">
        <v>10</v>
      </c>
      <c r="H12" s="236"/>
      <c r="I12" s="164" t="s">
        <v>214</v>
      </c>
      <c r="J12" s="130" t="s">
        <v>217</v>
      </c>
      <c r="K12" s="237" t="s">
        <v>34</v>
      </c>
      <c r="L12" s="233" t="s">
        <v>197</v>
      </c>
      <c r="M12" s="234"/>
      <c r="S12" s="58" t="s">
        <v>161</v>
      </c>
      <c r="T12" s="59"/>
      <c r="U12" s="12" t="s">
        <v>139</v>
      </c>
    </row>
    <row r="13" spans="3:21" ht="37.5" customHeight="1">
      <c r="C13" s="223"/>
      <c r="D13" s="230"/>
      <c r="E13" s="232"/>
      <c r="F13" s="232"/>
      <c r="G13" s="137" t="s">
        <v>9</v>
      </c>
      <c r="H13" s="137" t="s">
        <v>11</v>
      </c>
      <c r="I13" s="165" t="s">
        <v>215</v>
      </c>
      <c r="J13" s="138" t="s">
        <v>221</v>
      </c>
      <c r="K13" s="238"/>
      <c r="L13" s="136" t="s">
        <v>198</v>
      </c>
      <c r="M13" s="136" t="s">
        <v>199</v>
      </c>
      <c r="S13" s="58" t="s">
        <v>162</v>
      </c>
      <c r="T13" s="59"/>
      <c r="U13" s="12" t="s">
        <v>140</v>
      </c>
    </row>
    <row r="14" spans="3:21" ht="13.5" customHeight="1">
      <c r="C14" s="220" t="s">
        <v>210</v>
      </c>
      <c r="D14" s="221"/>
      <c r="E14" s="67" t="s">
        <v>211</v>
      </c>
      <c r="F14" s="67" t="s">
        <v>212</v>
      </c>
      <c r="G14" s="69" t="s">
        <v>157</v>
      </c>
      <c r="H14" s="69" t="s">
        <v>158</v>
      </c>
      <c r="I14" s="129">
        <v>1</v>
      </c>
      <c r="J14" s="129">
        <v>20180701</v>
      </c>
      <c r="K14" s="110" t="s">
        <v>147</v>
      </c>
      <c r="L14" s="106" t="s">
        <v>144</v>
      </c>
      <c r="M14" s="106" t="s">
        <v>140</v>
      </c>
      <c r="S14" s="58" t="s">
        <v>163</v>
      </c>
      <c r="T14" s="59"/>
      <c r="U14" s="12" t="s">
        <v>141</v>
      </c>
    </row>
    <row r="15" spans="3:21" ht="13.5" customHeight="1">
      <c r="C15" s="163">
        <f>IF(ISERROR(VLOOKUP(D15,大会参加集計表!#REF!,2,0)),"",VLOOKUP(D15,大会参加集計表!#REF!,2,0))</f>
      </c>
      <c r="D15" s="61">
        <f aca="true" t="shared" si="0" ref="D15:D45">IF(G15="","",$F$3)</f>
      </c>
      <c r="E15" s="177"/>
      <c r="F15" s="178"/>
      <c r="G15" s="111"/>
      <c r="H15" s="111"/>
      <c r="I15" s="179"/>
      <c r="J15" s="181"/>
      <c r="K15" s="112"/>
      <c r="L15" s="180"/>
      <c r="M15" s="180"/>
      <c r="S15" s="58" t="s">
        <v>164</v>
      </c>
      <c r="T15" s="59"/>
      <c r="U15" s="12" t="s">
        <v>141</v>
      </c>
    </row>
    <row r="16" spans="3:21" ht="13.5" customHeight="1">
      <c r="C16" s="163">
        <f>IF(ISERROR(VLOOKUP(D16,大会参加集計表!#REF!,2,0)),"",VLOOKUP(D16,大会参加集計表!#REF!,2,0))</f>
      </c>
      <c r="D16" s="61">
        <f t="shared" si="0"/>
      </c>
      <c r="E16" s="177"/>
      <c r="F16" s="178"/>
      <c r="G16" s="111"/>
      <c r="H16" s="111"/>
      <c r="I16" s="179"/>
      <c r="J16" s="181"/>
      <c r="K16" s="112"/>
      <c r="L16" s="180"/>
      <c r="M16" s="180"/>
      <c r="S16" s="58" t="s">
        <v>165</v>
      </c>
      <c r="T16" s="59"/>
      <c r="U16" s="12"/>
    </row>
    <row r="17" spans="3:21" ht="13.5" customHeight="1">
      <c r="C17" s="163">
        <f>IF(ISERROR(VLOOKUP(D17,大会参加集計表!#REF!,2,0)),"",VLOOKUP(D17,大会参加集計表!#REF!,2,0))</f>
      </c>
      <c r="D17" s="61">
        <f t="shared" si="0"/>
      </c>
      <c r="E17" s="177"/>
      <c r="F17" s="178"/>
      <c r="G17" s="111"/>
      <c r="H17" s="111"/>
      <c r="I17" s="179"/>
      <c r="J17" s="181"/>
      <c r="K17" s="112"/>
      <c r="L17" s="180"/>
      <c r="M17" s="180"/>
      <c r="S17" s="58" t="s">
        <v>166</v>
      </c>
      <c r="T17" s="59"/>
      <c r="U17" s="12"/>
    </row>
    <row r="18" spans="3:21" ht="13.5" customHeight="1">
      <c r="C18" s="163">
        <f>IF(ISERROR(VLOOKUP(D18,大会参加集計表!#REF!,2,0)),"",VLOOKUP(D18,大会参加集計表!#REF!,2,0))</f>
      </c>
      <c r="D18" s="61">
        <f t="shared" si="0"/>
      </c>
      <c r="E18" s="177"/>
      <c r="F18" s="178"/>
      <c r="G18" s="111"/>
      <c r="H18" s="111"/>
      <c r="I18" s="179"/>
      <c r="J18" s="181"/>
      <c r="K18" s="112"/>
      <c r="L18" s="180"/>
      <c r="M18" s="180"/>
      <c r="S18" s="58" t="s">
        <v>167</v>
      </c>
      <c r="T18" s="59"/>
      <c r="U18" s="12"/>
    </row>
    <row r="19" spans="3:21" ht="13.5" customHeight="1">
      <c r="C19" s="163">
        <f>IF(ISERROR(VLOOKUP(D19,大会参加集計表!#REF!,2,0)),"",VLOOKUP(D19,大会参加集計表!#REF!,2,0))</f>
      </c>
      <c r="D19" s="61">
        <f t="shared" si="0"/>
      </c>
      <c r="E19" s="177"/>
      <c r="F19" s="178"/>
      <c r="G19" s="111"/>
      <c r="H19" s="111"/>
      <c r="I19" s="179"/>
      <c r="J19" s="181"/>
      <c r="K19" s="112"/>
      <c r="L19" s="180"/>
      <c r="M19" s="180"/>
      <c r="S19" s="58" t="s">
        <v>168</v>
      </c>
      <c r="T19" s="59"/>
      <c r="U19" s="12"/>
    </row>
    <row r="20" spans="3:20" ht="13.5" customHeight="1">
      <c r="C20" s="163">
        <f>IF(ISERROR(VLOOKUP(D20,大会参加集計表!#REF!,2,0)),"",VLOOKUP(D20,大会参加集計表!#REF!,2,0))</f>
      </c>
      <c r="D20" s="61">
        <f t="shared" si="0"/>
      </c>
      <c r="E20" s="177"/>
      <c r="F20" s="178"/>
      <c r="G20" s="111"/>
      <c r="H20" s="111"/>
      <c r="I20" s="179"/>
      <c r="J20" s="181"/>
      <c r="K20" s="112"/>
      <c r="L20" s="180"/>
      <c r="M20" s="180"/>
      <c r="O20" s="4"/>
      <c r="S20" s="58" t="s">
        <v>169</v>
      </c>
      <c r="T20" s="59"/>
    </row>
    <row r="21" spans="3:20" ht="13.5" customHeight="1">
      <c r="C21" s="163">
        <f>IF(ISERROR(VLOOKUP(D21,大会参加集計表!#REF!,2,0)),"",VLOOKUP(D21,大会参加集計表!#REF!,2,0))</f>
      </c>
      <c r="D21" s="61">
        <f t="shared" si="0"/>
      </c>
      <c r="E21" s="177"/>
      <c r="F21" s="178"/>
      <c r="G21" s="111"/>
      <c r="H21" s="111"/>
      <c r="I21" s="179"/>
      <c r="J21" s="181"/>
      <c r="K21" s="112"/>
      <c r="L21" s="180"/>
      <c r="M21" s="180"/>
      <c r="S21" s="58" t="s">
        <v>170</v>
      </c>
      <c r="T21" s="59"/>
    </row>
    <row r="22" spans="3:21" ht="13.5" customHeight="1">
      <c r="C22" s="163">
        <f>IF(ISERROR(VLOOKUP(D22,大会参加集計表!#REF!,2,0)),"",VLOOKUP(D22,大会参加集計表!#REF!,2,0))</f>
      </c>
      <c r="D22" s="61">
        <f t="shared" si="0"/>
      </c>
      <c r="E22" s="177"/>
      <c r="F22" s="178"/>
      <c r="G22" s="111"/>
      <c r="H22" s="111"/>
      <c r="I22" s="179"/>
      <c r="J22" s="181"/>
      <c r="K22" s="112"/>
      <c r="L22" s="180"/>
      <c r="M22" s="180"/>
      <c r="S22" s="58" t="s">
        <v>171</v>
      </c>
      <c r="T22" s="59"/>
      <c r="U22" s="12" t="s">
        <v>142</v>
      </c>
    </row>
    <row r="23" spans="3:21" ht="13.5" customHeight="1">
      <c r="C23" s="163">
        <f>IF(ISERROR(VLOOKUP(D23,大会参加集計表!#REF!,2,0)),"",VLOOKUP(D23,大会参加集計表!#REF!,2,0))</f>
      </c>
      <c r="D23" s="61">
        <f t="shared" si="0"/>
      </c>
      <c r="E23" s="177"/>
      <c r="F23" s="178"/>
      <c r="G23" s="111"/>
      <c r="H23" s="111"/>
      <c r="I23" s="179"/>
      <c r="J23" s="181"/>
      <c r="K23" s="112"/>
      <c r="L23" s="180"/>
      <c r="M23" s="180"/>
      <c r="S23" s="58" t="s">
        <v>172</v>
      </c>
      <c r="T23" s="59"/>
      <c r="U23" s="12" t="s">
        <v>143</v>
      </c>
    </row>
    <row r="24" spans="3:21" ht="13.5" customHeight="1">
      <c r="C24" s="163">
        <f>IF(ISERROR(VLOOKUP(D24,大会参加集計表!#REF!,2,0)),"",VLOOKUP(D24,大会参加集計表!#REF!,2,0))</f>
      </c>
      <c r="D24" s="61">
        <f t="shared" si="0"/>
      </c>
      <c r="E24" s="177"/>
      <c r="F24" s="178"/>
      <c r="G24" s="111"/>
      <c r="H24" s="111"/>
      <c r="I24" s="179"/>
      <c r="J24" s="181"/>
      <c r="K24" s="112"/>
      <c r="L24" s="180"/>
      <c r="M24" s="180"/>
      <c r="S24" s="58" t="s">
        <v>173</v>
      </c>
      <c r="T24" s="59"/>
      <c r="U24" s="12" t="s">
        <v>144</v>
      </c>
    </row>
    <row r="25" spans="3:21" ht="13.5" customHeight="1">
      <c r="C25" s="163">
        <f>IF(ISERROR(VLOOKUP(D25,大会参加集計表!#REF!,2,0)),"",VLOOKUP(D25,大会参加集計表!#REF!,2,0))</f>
      </c>
      <c r="D25" s="61">
        <f t="shared" si="0"/>
      </c>
      <c r="E25" s="177"/>
      <c r="F25" s="178"/>
      <c r="G25" s="111"/>
      <c r="H25" s="111"/>
      <c r="I25" s="179"/>
      <c r="J25" s="181"/>
      <c r="K25" s="112"/>
      <c r="L25" s="180"/>
      <c r="M25" s="180"/>
      <c r="S25" s="58" t="s">
        <v>174</v>
      </c>
      <c r="T25" s="59"/>
      <c r="U25" s="12" t="s">
        <v>145</v>
      </c>
    </row>
    <row r="26" spans="3:21" ht="13.5" customHeight="1">
      <c r="C26" s="163">
        <f>IF(ISERROR(VLOOKUP(D26,大会参加集計表!#REF!,2,0)),"",VLOOKUP(D26,大会参加集計表!#REF!,2,0))</f>
      </c>
      <c r="D26" s="61">
        <f t="shared" si="0"/>
      </c>
      <c r="E26" s="177"/>
      <c r="F26" s="178"/>
      <c r="G26" s="111"/>
      <c r="H26" s="111"/>
      <c r="I26" s="179"/>
      <c r="J26" s="181"/>
      <c r="K26" s="112"/>
      <c r="L26" s="180"/>
      <c r="M26" s="180"/>
      <c r="S26" s="58" t="s">
        <v>175</v>
      </c>
      <c r="T26" s="59"/>
      <c r="U26" s="12"/>
    </row>
    <row r="27" spans="3:21" ht="13.5" customHeight="1">
      <c r="C27" s="163">
        <f>IF(ISERROR(VLOOKUP(D27,大会参加集計表!#REF!,2,0)),"",VLOOKUP(D27,大会参加集計表!#REF!,2,0))</f>
      </c>
      <c r="D27" s="61">
        <f t="shared" si="0"/>
      </c>
      <c r="E27" s="177"/>
      <c r="F27" s="178"/>
      <c r="G27" s="111"/>
      <c r="H27" s="111"/>
      <c r="I27" s="179"/>
      <c r="J27" s="181"/>
      <c r="K27" s="112"/>
      <c r="L27" s="180"/>
      <c r="M27" s="180"/>
      <c r="S27" s="58" t="s">
        <v>176</v>
      </c>
      <c r="T27" s="59"/>
      <c r="U27" s="12"/>
    </row>
    <row r="28" spans="3:21" ht="13.5" customHeight="1">
      <c r="C28" s="163">
        <f>IF(ISERROR(VLOOKUP(D28,大会参加集計表!#REF!,2,0)),"",VLOOKUP(D28,大会参加集計表!#REF!,2,0))</f>
      </c>
      <c r="D28" s="61">
        <f t="shared" si="0"/>
      </c>
      <c r="E28" s="177"/>
      <c r="F28" s="178"/>
      <c r="G28" s="111"/>
      <c r="H28" s="111"/>
      <c r="I28" s="179"/>
      <c r="J28" s="181"/>
      <c r="K28" s="112"/>
      <c r="L28" s="180"/>
      <c r="M28" s="180"/>
      <c r="S28" s="58" t="s">
        <v>177</v>
      </c>
      <c r="T28" s="59"/>
      <c r="U28" s="12"/>
    </row>
    <row r="29" spans="3:21" ht="13.5" customHeight="1">
      <c r="C29" s="163">
        <f>IF(ISERROR(VLOOKUP(D29,大会参加集計表!#REF!,2,0)),"",VLOOKUP(D29,大会参加集計表!#REF!,2,0))</f>
      </c>
      <c r="D29" s="61">
        <f t="shared" si="0"/>
      </c>
      <c r="E29" s="177"/>
      <c r="F29" s="178"/>
      <c r="G29" s="111"/>
      <c r="H29" s="111"/>
      <c r="I29" s="179"/>
      <c r="J29" s="181"/>
      <c r="K29" s="112"/>
      <c r="L29" s="180"/>
      <c r="M29" s="180"/>
      <c r="S29" s="58" t="s">
        <v>178</v>
      </c>
      <c r="T29" s="59"/>
      <c r="U29" s="12"/>
    </row>
    <row r="30" spans="3:21" ht="13.5" customHeight="1">
      <c r="C30" s="163">
        <f>IF(ISERROR(VLOOKUP(D30,大会参加集計表!#REF!,2,0)),"",VLOOKUP(D30,大会参加集計表!#REF!,2,0))</f>
      </c>
      <c r="D30" s="61">
        <f t="shared" si="0"/>
      </c>
      <c r="E30" s="177"/>
      <c r="F30" s="178"/>
      <c r="G30" s="111"/>
      <c r="H30" s="111"/>
      <c r="I30" s="179"/>
      <c r="J30" s="181"/>
      <c r="K30" s="112"/>
      <c r="L30" s="180"/>
      <c r="M30" s="180"/>
      <c r="S30" s="58" t="s">
        <v>179</v>
      </c>
      <c r="T30" s="59"/>
      <c r="U30" s="12"/>
    </row>
    <row r="31" spans="3:21" ht="13.5" customHeight="1">
      <c r="C31" s="163">
        <f>IF(ISERROR(VLOOKUP(D31,大会参加集計表!#REF!,2,0)),"",VLOOKUP(D31,大会参加集計表!#REF!,2,0))</f>
      </c>
      <c r="D31" s="61">
        <f t="shared" si="0"/>
      </c>
      <c r="E31" s="177"/>
      <c r="F31" s="178"/>
      <c r="G31" s="111"/>
      <c r="H31" s="111"/>
      <c r="I31" s="179"/>
      <c r="J31" s="181"/>
      <c r="K31" s="112"/>
      <c r="L31" s="180"/>
      <c r="M31" s="180"/>
      <c r="S31" s="58" t="s">
        <v>180</v>
      </c>
      <c r="T31" s="59"/>
      <c r="U31" s="12"/>
    </row>
    <row r="32" spans="3:21" ht="13.5" customHeight="1">
      <c r="C32" s="163">
        <f>IF(ISERROR(VLOOKUP(D32,大会参加集計表!#REF!,2,0)),"",VLOOKUP(D32,大会参加集計表!#REF!,2,0))</f>
      </c>
      <c r="D32" s="61">
        <f t="shared" si="0"/>
      </c>
      <c r="E32" s="177"/>
      <c r="F32" s="178"/>
      <c r="G32" s="111"/>
      <c r="H32" s="111"/>
      <c r="I32" s="179"/>
      <c r="J32" s="181"/>
      <c r="K32" s="112"/>
      <c r="L32" s="180"/>
      <c r="M32" s="180"/>
      <c r="S32" s="58" t="s">
        <v>181</v>
      </c>
      <c r="T32" s="59"/>
      <c r="U32" s="12"/>
    </row>
    <row r="33" spans="3:21" ht="13.5" customHeight="1">
      <c r="C33" s="163">
        <f>IF(ISERROR(VLOOKUP(D33,大会参加集計表!#REF!,2,0)),"",VLOOKUP(D33,大会参加集計表!#REF!,2,0))</f>
      </c>
      <c r="D33" s="61">
        <f t="shared" si="0"/>
      </c>
      <c r="E33" s="177"/>
      <c r="F33" s="178"/>
      <c r="G33" s="111"/>
      <c r="H33" s="111"/>
      <c r="I33" s="179"/>
      <c r="J33" s="181"/>
      <c r="K33" s="112"/>
      <c r="L33" s="180"/>
      <c r="M33" s="180"/>
      <c r="S33" s="58" t="s">
        <v>182</v>
      </c>
      <c r="T33" s="59"/>
      <c r="U33" s="12"/>
    </row>
    <row r="34" spans="3:21" ht="13.5" customHeight="1">
      <c r="C34" s="163">
        <f>IF(ISERROR(VLOOKUP(D34,大会参加集計表!#REF!,2,0)),"",VLOOKUP(D34,大会参加集計表!#REF!,2,0))</f>
      </c>
      <c r="D34" s="61">
        <f t="shared" si="0"/>
      </c>
      <c r="E34" s="177"/>
      <c r="F34" s="178"/>
      <c r="G34" s="111"/>
      <c r="H34" s="111"/>
      <c r="I34" s="179"/>
      <c r="J34" s="181"/>
      <c r="K34" s="112"/>
      <c r="L34" s="180"/>
      <c r="M34" s="180"/>
      <c r="S34" s="58" t="s">
        <v>183</v>
      </c>
      <c r="T34" s="59"/>
      <c r="U34" s="12"/>
    </row>
    <row r="35" spans="3:21" ht="13.5" customHeight="1">
      <c r="C35" s="163">
        <f>IF(ISERROR(VLOOKUP(D35,大会参加集計表!#REF!,2,0)),"",VLOOKUP(D35,大会参加集計表!#REF!,2,0))</f>
      </c>
      <c r="D35" s="61">
        <f t="shared" si="0"/>
      </c>
      <c r="E35" s="177"/>
      <c r="F35" s="178"/>
      <c r="G35" s="111"/>
      <c r="H35" s="111"/>
      <c r="I35" s="179"/>
      <c r="J35" s="181"/>
      <c r="K35" s="112"/>
      <c r="L35" s="180"/>
      <c r="M35" s="180"/>
      <c r="S35" s="58" t="s">
        <v>184</v>
      </c>
      <c r="T35" s="59"/>
      <c r="U35" s="12"/>
    </row>
    <row r="36" spans="3:20" ht="13.5" customHeight="1">
      <c r="C36" s="163">
        <f>IF(ISERROR(VLOOKUP(D36,大会参加集計表!#REF!,2,0)),"",VLOOKUP(D36,大会参加集計表!#REF!,2,0))</f>
      </c>
      <c r="D36" s="61">
        <f t="shared" si="0"/>
      </c>
      <c r="E36" s="177"/>
      <c r="F36" s="178"/>
      <c r="G36" s="111"/>
      <c r="H36" s="111"/>
      <c r="I36" s="179"/>
      <c r="J36" s="181"/>
      <c r="K36" s="112"/>
      <c r="L36" s="180"/>
      <c r="M36" s="180"/>
      <c r="S36" s="58" t="s">
        <v>185</v>
      </c>
      <c r="T36" s="59"/>
    </row>
    <row r="37" spans="3:20" ht="13.5" customHeight="1">
      <c r="C37" s="163">
        <f>IF(ISERROR(VLOOKUP(D37,大会参加集計表!#REF!,2,0)),"",VLOOKUP(D37,大会参加集計表!#REF!,2,0))</f>
      </c>
      <c r="D37" s="61">
        <f t="shared" si="0"/>
      </c>
      <c r="E37" s="177"/>
      <c r="F37" s="178"/>
      <c r="G37" s="111"/>
      <c r="H37" s="111"/>
      <c r="I37" s="179"/>
      <c r="J37" s="181"/>
      <c r="K37" s="112"/>
      <c r="L37" s="180"/>
      <c r="M37" s="180"/>
      <c r="S37" s="58" t="s">
        <v>186</v>
      </c>
      <c r="T37" s="59"/>
    </row>
    <row r="38" spans="3:20" ht="13.5" customHeight="1">
      <c r="C38" s="163">
        <f>IF(ISERROR(VLOOKUP(D38,大会参加集計表!#REF!,2,0)),"",VLOOKUP(D38,大会参加集計表!#REF!,2,0))</f>
      </c>
      <c r="D38" s="61">
        <f t="shared" si="0"/>
      </c>
      <c r="E38" s="177"/>
      <c r="F38" s="178"/>
      <c r="G38" s="111"/>
      <c r="H38" s="111"/>
      <c r="I38" s="179"/>
      <c r="J38" s="181"/>
      <c r="K38" s="112"/>
      <c r="L38" s="180"/>
      <c r="M38" s="180"/>
      <c r="S38" s="58" t="s">
        <v>187</v>
      </c>
      <c r="T38" s="59"/>
    </row>
    <row r="39" spans="3:20" ht="13.5" customHeight="1">
      <c r="C39" s="163">
        <f>IF(ISERROR(VLOOKUP(D39,大会参加集計表!#REF!,2,0)),"",VLOOKUP(D39,大会参加集計表!#REF!,2,0))</f>
      </c>
      <c r="D39" s="61">
        <f t="shared" si="0"/>
      </c>
      <c r="E39" s="177"/>
      <c r="F39" s="178"/>
      <c r="G39" s="111"/>
      <c r="H39" s="111"/>
      <c r="I39" s="179"/>
      <c r="J39" s="181"/>
      <c r="K39" s="112"/>
      <c r="L39" s="180"/>
      <c r="M39" s="180"/>
      <c r="S39" s="58" t="s">
        <v>188</v>
      </c>
      <c r="T39" s="59"/>
    </row>
    <row r="40" spans="3:20" ht="13.5" customHeight="1">
      <c r="C40" s="163">
        <f>IF(ISERROR(VLOOKUP(D40,大会参加集計表!#REF!,2,0)),"",VLOOKUP(D40,大会参加集計表!#REF!,2,0))</f>
      </c>
      <c r="D40" s="61">
        <f t="shared" si="0"/>
      </c>
      <c r="E40" s="177"/>
      <c r="F40" s="178"/>
      <c r="G40" s="111"/>
      <c r="H40" s="111"/>
      <c r="I40" s="179"/>
      <c r="J40" s="181"/>
      <c r="K40" s="112"/>
      <c r="L40" s="180"/>
      <c r="M40" s="180"/>
      <c r="S40" s="58" t="s">
        <v>189</v>
      </c>
      <c r="T40" s="59"/>
    </row>
    <row r="41" spans="3:20" ht="13.5" customHeight="1">
      <c r="C41" s="163">
        <f>IF(ISERROR(VLOOKUP(D41,大会参加集計表!#REF!,2,0)),"",VLOOKUP(D41,大会参加集計表!#REF!,2,0))</f>
      </c>
      <c r="D41" s="61">
        <f t="shared" si="0"/>
      </c>
      <c r="E41" s="177"/>
      <c r="F41" s="178"/>
      <c r="G41" s="111"/>
      <c r="H41" s="111"/>
      <c r="I41" s="179"/>
      <c r="J41" s="181"/>
      <c r="K41" s="112"/>
      <c r="L41" s="180"/>
      <c r="M41" s="180"/>
      <c r="S41" s="58" t="s">
        <v>190</v>
      </c>
      <c r="T41" s="59"/>
    </row>
    <row r="42" spans="3:20" ht="13.5" customHeight="1">
      <c r="C42" s="163">
        <f>IF(ISERROR(VLOOKUP(D42,大会参加集計表!#REF!,2,0)),"",VLOOKUP(D42,大会参加集計表!#REF!,2,0))</f>
      </c>
      <c r="D42" s="61">
        <f t="shared" si="0"/>
      </c>
      <c r="E42" s="177"/>
      <c r="F42" s="178"/>
      <c r="G42" s="111"/>
      <c r="H42" s="111"/>
      <c r="I42" s="179"/>
      <c r="J42" s="181"/>
      <c r="K42" s="112"/>
      <c r="L42" s="180"/>
      <c r="M42" s="180"/>
      <c r="S42" s="58" t="s">
        <v>191</v>
      </c>
      <c r="T42" s="59"/>
    </row>
    <row r="43" spans="3:20" ht="13.5" customHeight="1">
      <c r="C43" s="163">
        <f>IF(ISERROR(VLOOKUP(D43,大会参加集計表!#REF!,2,0)),"",VLOOKUP(D43,大会参加集計表!#REF!,2,0))</f>
      </c>
      <c r="D43" s="61">
        <f t="shared" si="0"/>
      </c>
      <c r="E43" s="177"/>
      <c r="F43" s="178"/>
      <c r="G43" s="111"/>
      <c r="H43" s="111"/>
      <c r="I43" s="179"/>
      <c r="J43" s="181"/>
      <c r="K43" s="112"/>
      <c r="L43" s="180"/>
      <c r="M43" s="180"/>
      <c r="S43" s="58" t="s">
        <v>192</v>
      </c>
      <c r="T43" s="59"/>
    </row>
    <row r="44" spans="3:20" ht="13.5" customHeight="1">
      <c r="C44" s="163">
        <f>IF(ISERROR(VLOOKUP(D44,大会参加集計表!#REF!,2,0)),"",VLOOKUP(D44,大会参加集計表!#REF!,2,0))</f>
      </c>
      <c r="D44" s="61">
        <f t="shared" si="0"/>
      </c>
      <c r="E44" s="177"/>
      <c r="F44" s="178"/>
      <c r="G44" s="111"/>
      <c r="H44" s="111"/>
      <c r="I44" s="179"/>
      <c r="J44" s="181"/>
      <c r="K44" s="112"/>
      <c r="L44" s="180"/>
      <c r="M44" s="180"/>
      <c r="S44" s="58" t="s">
        <v>193</v>
      </c>
      <c r="T44" s="59"/>
    </row>
    <row r="45" spans="3:20" ht="13.5" customHeight="1">
      <c r="C45" s="163">
        <f>IF(ISERROR(VLOOKUP(D45,大会参加集計表!#REF!,2,0)),"",VLOOKUP(D45,大会参加集計表!#REF!,2,0))</f>
      </c>
      <c r="D45" s="61">
        <f t="shared" si="0"/>
      </c>
      <c r="E45" s="177"/>
      <c r="F45" s="178"/>
      <c r="G45" s="111"/>
      <c r="H45" s="111"/>
      <c r="I45" s="179"/>
      <c r="J45" s="181"/>
      <c r="K45" s="112"/>
      <c r="L45" s="180"/>
      <c r="M45" s="180"/>
      <c r="S45" s="58" t="s">
        <v>194</v>
      </c>
      <c r="T45" s="59"/>
    </row>
    <row r="46" spans="3:20" ht="13.5" customHeight="1">
      <c r="C46" s="163">
        <f>IF(ISERROR(VLOOKUP(D46,大会参加集計表!#REF!,2,0)),"",VLOOKUP(D46,大会参加集計表!#REF!,2,0))</f>
      </c>
      <c r="D46" s="61">
        <f aca="true" t="shared" si="1" ref="D46:D77">IF(G46="","",$F$3)</f>
      </c>
      <c r="E46" s="177"/>
      <c r="F46" s="178"/>
      <c r="G46" s="111"/>
      <c r="H46" s="111"/>
      <c r="I46" s="179"/>
      <c r="J46" s="181"/>
      <c r="K46" s="112"/>
      <c r="L46" s="180"/>
      <c r="M46" s="180"/>
      <c r="S46" s="58" t="s">
        <v>195</v>
      </c>
      <c r="T46" s="59"/>
    </row>
    <row r="47" spans="3:20" ht="13.5" customHeight="1">
      <c r="C47" s="163">
        <f>IF(ISERROR(VLOOKUP(D47,大会参加集計表!#REF!,2,0)),"",VLOOKUP(D47,大会参加集計表!#REF!,2,0))</f>
      </c>
      <c r="D47" s="61">
        <f t="shared" si="1"/>
      </c>
      <c r="E47" s="177"/>
      <c r="F47" s="178"/>
      <c r="G47" s="111"/>
      <c r="H47" s="111"/>
      <c r="I47" s="179"/>
      <c r="J47" s="181"/>
      <c r="K47" s="112"/>
      <c r="L47" s="180"/>
      <c r="M47" s="180"/>
      <c r="S47" s="58" t="s">
        <v>196</v>
      </c>
      <c r="T47" s="59"/>
    </row>
    <row r="48" spans="3:20" ht="13.5" customHeight="1">
      <c r="C48" s="163">
        <f>IF(ISERROR(VLOOKUP(D48,大会参加集計表!#REF!,2,0)),"",VLOOKUP(D48,大会参加集計表!#REF!,2,0))</f>
      </c>
      <c r="D48" s="61">
        <f t="shared" si="1"/>
      </c>
      <c r="E48" s="177"/>
      <c r="F48" s="178"/>
      <c r="G48" s="111"/>
      <c r="H48" s="111"/>
      <c r="I48" s="179"/>
      <c r="J48" s="181"/>
      <c r="K48" s="112"/>
      <c r="L48" s="180"/>
      <c r="M48" s="180"/>
      <c r="S48" s="58" t="s">
        <v>13</v>
      </c>
      <c r="T48" s="59"/>
    </row>
    <row r="49" spans="3:20" ht="13.5" customHeight="1">
      <c r="C49" s="163">
        <f>IF(ISERROR(VLOOKUP(D49,大会参加集計表!#REF!,2,0)),"",VLOOKUP(D49,大会参加集計表!#REF!,2,0))</f>
      </c>
      <c r="D49" s="61">
        <f t="shared" si="1"/>
      </c>
      <c r="E49" s="177"/>
      <c r="F49" s="178"/>
      <c r="G49" s="111"/>
      <c r="H49" s="111"/>
      <c r="I49" s="179"/>
      <c r="J49" s="181"/>
      <c r="K49" s="112"/>
      <c r="L49" s="180"/>
      <c r="M49" s="180"/>
      <c r="S49" s="58" t="s">
        <v>14</v>
      </c>
      <c r="T49" s="59"/>
    </row>
    <row r="50" spans="3:20" ht="13.5" customHeight="1">
      <c r="C50" s="163">
        <f>IF(ISERROR(VLOOKUP(D50,大会参加集計表!#REF!,2,0)),"",VLOOKUP(D50,大会参加集計表!#REF!,2,0))</f>
      </c>
      <c r="D50" s="61">
        <f t="shared" si="1"/>
      </c>
      <c r="E50" s="177"/>
      <c r="F50" s="178"/>
      <c r="G50" s="111"/>
      <c r="H50" s="111"/>
      <c r="I50" s="179"/>
      <c r="J50" s="181"/>
      <c r="K50" s="112"/>
      <c r="L50" s="180"/>
      <c r="M50" s="180"/>
      <c r="S50" s="58" t="s">
        <v>15</v>
      </c>
      <c r="T50" s="59"/>
    </row>
    <row r="51" spans="3:20" ht="13.5" customHeight="1">
      <c r="C51" s="163">
        <f>IF(ISERROR(VLOOKUP(D51,大会参加集計表!#REF!,2,0)),"",VLOOKUP(D51,大会参加集計表!#REF!,2,0))</f>
      </c>
      <c r="D51" s="61">
        <f t="shared" si="1"/>
      </c>
      <c r="E51" s="177"/>
      <c r="F51" s="178"/>
      <c r="G51" s="111"/>
      <c r="H51" s="111"/>
      <c r="I51" s="179"/>
      <c r="J51" s="181"/>
      <c r="K51" s="112"/>
      <c r="L51" s="180"/>
      <c r="M51" s="180"/>
      <c r="S51" s="58" t="s">
        <v>16</v>
      </c>
      <c r="T51" s="59"/>
    </row>
    <row r="52" spans="3:20" ht="13.5" customHeight="1">
      <c r="C52" s="163">
        <f>IF(ISERROR(VLOOKUP(D52,大会参加集計表!#REF!,2,0)),"",VLOOKUP(D52,大会参加集計表!#REF!,2,0))</f>
      </c>
      <c r="D52" s="61">
        <f t="shared" si="1"/>
      </c>
      <c r="E52" s="177"/>
      <c r="F52" s="178"/>
      <c r="G52" s="111"/>
      <c r="H52" s="111"/>
      <c r="I52" s="179"/>
      <c r="J52" s="181"/>
      <c r="K52" s="112"/>
      <c r="L52" s="180"/>
      <c r="M52" s="180"/>
      <c r="S52" s="58" t="s">
        <v>17</v>
      </c>
      <c r="T52" s="59"/>
    </row>
    <row r="53" spans="3:20" ht="13.5" customHeight="1">
      <c r="C53" s="163">
        <f>IF(ISERROR(VLOOKUP(D53,大会参加集計表!#REF!,2,0)),"",VLOOKUP(D53,大会参加集計表!#REF!,2,0))</f>
      </c>
      <c r="D53" s="61">
        <f t="shared" si="1"/>
      </c>
      <c r="E53" s="177"/>
      <c r="F53" s="178"/>
      <c r="G53" s="111"/>
      <c r="H53" s="111"/>
      <c r="I53" s="179"/>
      <c r="J53" s="181"/>
      <c r="K53" s="112"/>
      <c r="L53" s="180"/>
      <c r="M53" s="180"/>
      <c r="S53" s="58" t="s">
        <v>18</v>
      </c>
      <c r="T53" s="59"/>
    </row>
    <row r="54" spans="3:13" ht="13.5" customHeight="1">
      <c r="C54" s="163">
        <f>IF(ISERROR(VLOOKUP(D54,大会参加集計表!#REF!,2,0)),"",VLOOKUP(D54,大会参加集計表!#REF!,2,0))</f>
      </c>
      <c r="D54" s="61">
        <f t="shared" si="1"/>
      </c>
      <c r="E54" s="177"/>
      <c r="F54" s="178"/>
      <c r="G54" s="111"/>
      <c r="H54" s="111"/>
      <c r="I54" s="179"/>
      <c r="J54" s="181"/>
      <c r="K54" s="112"/>
      <c r="L54" s="180"/>
      <c r="M54" s="180"/>
    </row>
    <row r="55" spans="3:13" ht="13.5" customHeight="1">
      <c r="C55" s="163">
        <f>IF(ISERROR(VLOOKUP(D55,大会参加集計表!#REF!,2,0)),"",VLOOKUP(D55,大会参加集計表!#REF!,2,0))</f>
      </c>
      <c r="D55" s="61">
        <f t="shared" si="1"/>
      </c>
      <c r="E55" s="177"/>
      <c r="F55" s="178"/>
      <c r="G55" s="111"/>
      <c r="H55" s="111"/>
      <c r="I55" s="179"/>
      <c r="J55" s="181"/>
      <c r="K55" s="112"/>
      <c r="L55" s="180"/>
      <c r="M55" s="180"/>
    </row>
    <row r="56" spans="3:13" ht="13.5" customHeight="1">
      <c r="C56" s="163">
        <f>IF(ISERROR(VLOOKUP(D56,大会参加集計表!#REF!,2,0)),"",VLOOKUP(D56,大会参加集計表!#REF!,2,0))</f>
      </c>
      <c r="D56" s="61">
        <f t="shared" si="1"/>
      </c>
      <c r="E56" s="177"/>
      <c r="F56" s="178"/>
      <c r="G56" s="111"/>
      <c r="H56" s="111"/>
      <c r="I56" s="179"/>
      <c r="J56" s="181"/>
      <c r="K56" s="112"/>
      <c r="L56" s="180"/>
      <c r="M56" s="180"/>
    </row>
    <row r="57" spans="3:13" ht="13.5" customHeight="1">
      <c r="C57" s="163">
        <f>IF(ISERROR(VLOOKUP(D57,大会参加集計表!#REF!,2,0)),"",VLOOKUP(D57,大会参加集計表!#REF!,2,0))</f>
      </c>
      <c r="D57" s="61">
        <f t="shared" si="1"/>
      </c>
      <c r="E57" s="177"/>
      <c r="F57" s="178"/>
      <c r="G57" s="111"/>
      <c r="H57" s="111"/>
      <c r="I57" s="179"/>
      <c r="J57" s="181"/>
      <c r="K57" s="112"/>
      <c r="L57" s="180"/>
      <c r="M57" s="180"/>
    </row>
    <row r="58" spans="3:13" ht="13.5" customHeight="1">
      <c r="C58" s="163">
        <f>IF(ISERROR(VLOOKUP(D58,大会参加集計表!#REF!,2,0)),"",VLOOKUP(D58,大会参加集計表!#REF!,2,0))</f>
      </c>
      <c r="D58" s="61">
        <f t="shared" si="1"/>
      </c>
      <c r="E58" s="177"/>
      <c r="F58" s="178"/>
      <c r="G58" s="111"/>
      <c r="H58" s="111"/>
      <c r="I58" s="179"/>
      <c r="J58" s="181"/>
      <c r="K58" s="112"/>
      <c r="L58" s="180"/>
      <c r="M58" s="180"/>
    </row>
    <row r="59" spans="3:13" ht="13.5" customHeight="1">
      <c r="C59" s="163">
        <f>IF(ISERROR(VLOOKUP(D59,大会参加集計表!#REF!,2,0)),"",VLOOKUP(D59,大会参加集計表!#REF!,2,0))</f>
      </c>
      <c r="D59" s="61">
        <f t="shared" si="1"/>
      </c>
      <c r="E59" s="177"/>
      <c r="F59" s="178"/>
      <c r="G59" s="111"/>
      <c r="H59" s="111"/>
      <c r="I59" s="179"/>
      <c r="J59" s="181"/>
      <c r="K59" s="112"/>
      <c r="L59" s="180"/>
      <c r="M59" s="180"/>
    </row>
    <row r="60" spans="3:13" ht="13.5" customHeight="1">
      <c r="C60" s="163">
        <f>IF(ISERROR(VLOOKUP(D60,大会参加集計表!#REF!,2,0)),"",VLOOKUP(D60,大会参加集計表!#REF!,2,0))</f>
      </c>
      <c r="D60" s="61">
        <f t="shared" si="1"/>
      </c>
      <c r="E60" s="177"/>
      <c r="F60" s="178"/>
      <c r="G60" s="111"/>
      <c r="H60" s="111"/>
      <c r="I60" s="179"/>
      <c r="J60" s="181"/>
      <c r="K60" s="112"/>
      <c r="L60" s="180"/>
      <c r="M60" s="180"/>
    </row>
    <row r="61" spans="3:13" ht="13.5" customHeight="1">
      <c r="C61" s="163">
        <f>IF(ISERROR(VLOOKUP(D61,大会参加集計表!#REF!,2,0)),"",VLOOKUP(D61,大会参加集計表!#REF!,2,0))</f>
      </c>
      <c r="D61" s="61">
        <f t="shared" si="1"/>
      </c>
      <c r="E61" s="177"/>
      <c r="F61" s="178"/>
      <c r="G61" s="111"/>
      <c r="H61" s="111"/>
      <c r="I61" s="179"/>
      <c r="J61" s="181"/>
      <c r="K61" s="112"/>
      <c r="L61" s="180"/>
      <c r="M61" s="180"/>
    </row>
    <row r="62" spans="3:13" ht="13.5" customHeight="1">
      <c r="C62" s="163">
        <f>IF(ISERROR(VLOOKUP(D62,大会参加集計表!#REF!,2,0)),"",VLOOKUP(D62,大会参加集計表!#REF!,2,0))</f>
      </c>
      <c r="D62" s="61">
        <f t="shared" si="1"/>
      </c>
      <c r="E62" s="177"/>
      <c r="F62" s="178"/>
      <c r="G62" s="111"/>
      <c r="H62" s="111"/>
      <c r="I62" s="179"/>
      <c r="J62" s="181"/>
      <c r="K62" s="112"/>
      <c r="L62" s="180"/>
      <c r="M62" s="180"/>
    </row>
    <row r="63" spans="3:13" ht="13.5" customHeight="1">
      <c r="C63" s="163">
        <f>IF(ISERROR(VLOOKUP(D63,大会参加集計表!#REF!,2,0)),"",VLOOKUP(D63,大会参加集計表!#REF!,2,0))</f>
      </c>
      <c r="D63" s="61">
        <f t="shared" si="1"/>
      </c>
      <c r="E63" s="177"/>
      <c r="F63" s="178"/>
      <c r="G63" s="111"/>
      <c r="H63" s="111"/>
      <c r="I63" s="179"/>
      <c r="J63" s="181"/>
      <c r="K63" s="112"/>
      <c r="L63" s="180"/>
      <c r="M63" s="180"/>
    </row>
    <row r="64" spans="3:20" ht="13.5" customHeight="1">
      <c r="C64" s="163">
        <f>IF(ISERROR(VLOOKUP(D64,大会参加集計表!#REF!,2,0)),"",VLOOKUP(D64,大会参加集計表!#REF!,2,0))</f>
      </c>
      <c r="D64" s="61">
        <f t="shared" si="1"/>
      </c>
      <c r="E64" s="177"/>
      <c r="F64" s="178"/>
      <c r="G64" s="111"/>
      <c r="H64" s="111"/>
      <c r="I64" s="179"/>
      <c r="J64" s="181"/>
      <c r="K64" s="112"/>
      <c r="L64" s="180"/>
      <c r="M64" s="180"/>
      <c r="S64" s="13" t="s">
        <v>20</v>
      </c>
      <c r="T64" s="13"/>
    </row>
    <row r="65" spans="3:20" ht="13.5" customHeight="1">
      <c r="C65" s="163">
        <f>IF(ISERROR(VLOOKUP(D65,大会参加集計表!#REF!,2,0)),"",VLOOKUP(D65,大会参加集計表!#REF!,2,0))</f>
      </c>
      <c r="D65" s="61">
        <f t="shared" si="1"/>
      </c>
      <c r="E65" s="177"/>
      <c r="F65" s="178"/>
      <c r="G65" s="111"/>
      <c r="H65" s="111"/>
      <c r="I65" s="179"/>
      <c r="J65" s="181"/>
      <c r="K65" s="112"/>
      <c r="L65" s="180"/>
      <c r="M65" s="180"/>
      <c r="S65" s="13" t="s">
        <v>21</v>
      </c>
      <c r="T65" s="13"/>
    </row>
    <row r="66" spans="3:20" ht="13.5" customHeight="1">
      <c r="C66" s="163">
        <f>IF(ISERROR(VLOOKUP(D66,大会参加集計表!#REF!,2,0)),"",VLOOKUP(D66,大会参加集計表!#REF!,2,0))</f>
      </c>
      <c r="D66" s="61">
        <f t="shared" si="1"/>
      </c>
      <c r="E66" s="177"/>
      <c r="F66" s="178"/>
      <c r="G66" s="111"/>
      <c r="H66" s="111"/>
      <c r="I66" s="179"/>
      <c r="J66" s="181"/>
      <c r="K66" s="112"/>
      <c r="L66" s="180"/>
      <c r="M66" s="180"/>
      <c r="S66" s="13" t="s">
        <v>22</v>
      </c>
      <c r="T66" s="13"/>
    </row>
    <row r="67" spans="3:20" ht="13.5" customHeight="1">
      <c r="C67" s="163">
        <f>IF(ISERROR(VLOOKUP(D67,大会参加集計表!#REF!,2,0)),"",VLOOKUP(D67,大会参加集計表!#REF!,2,0))</f>
      </c>
      <c r="D67" s="61">
        <f t="shared" si="1"/>
      </c>
      <c r="E67" s="177"/>
      <c r="F67" s="178"/>
      <c r="G67" s="111"/>
      <c r="H67" s="111"/>
      <c r="I67" s="179"/>
      <c r="J67" s="181"/>
      <c r="K67" s="112"/>
      <c r="L67" s="180"/>
      <c r="M67" s="180"/>
      <c r="S67" s="13" t="s">
        <v>23</v>
      </c>
      <c r="T67" s="13"/>
    </row>
    <row r="68" spans="3:20" ht="13.5" customHeight="1">
      <c r="C68" s="163">
        <f>IF(ISERROR(VLOOKUP(D68,大会参加集計表!#REF!,2,0)),"",VLOOKUP(D68,大会参加集計表!#REF!,2,0))</f>
      </c>
      <c r="D68" s="61">
        <f t="shared" si="1"/>
      </c>
      <c r="E68" s="177"/>
      <c r="F68" s="178"/>
      <c r="G68" s="111"/>
      <c r="H68" s="111"/>
      <c r="I68" s="179"/>
      <c r="J68" s="181"/>
      <c r="K68" s="112"/>
      <c r="L68" s="180"/>
      <c r="M68" s="180"/>
      <c r="O68" s="4"/>
      <c r="S68" s="13" t="s">
        <v>24</v>
      </c>
      <c r="T68" s="13"/>
    </row>
    <row r="69" spans="3:20" ht="13.5" customHeight="1">
      <c r="C69" s="163">
        <f>IF(ISERROR(VLOOKUP(D69,大会参加集計表!#REF!,2,0)),"",VLOOKUP(D69,大会参加集計表!#REF!,2,0))</f>
      </c>
      <c r="D69" s="61">
        <f t="shared" si="1"/>
      </c>
      <c r="E69" s="177"/>
      <c r="F69" s="178"/>
      <c r="G69" s="111"/>
      <c r="H69" s="111"/>
      <c r="I69" s="179"/>
      <c r="J69" s="181"/>
      <c r="K69" s="112"/>
      <c r="L69" s="180"/>
      <c r="M69" s="180"/>
      <c r="S69" s="13" t="s">
        <v>25</v>
      </c>
      <c r="T69" s="13"/>
    </row>
    <row r="70" spans="3:20" ht="13.5" customHeight="1">
      <c r="C70" s="163">
        <f>IF(ISERROR(VLOOKUP(D70,大会参加集計表!#REF!,2,0)),"",VLOOKUP(D70,大会参加集計表!#REF!,2,0))</f>
      </c>
      <c r="D70" s="61">
        <f t="shared" si="1"/>
      </c>
      <c r="E70" s="177"/>
      <c r="F70" s="178"/>
      <c r="G70" s="111"/>
      <c r="H70" s="111"/>
      <c r="I70" s="179"/>
      <c r="J70" s="181"/>
      <c r="K70" s="112"/>
      <c r="L70" s="180"/>
      <c r="M70" s="180"/>
      <c r="S70" s="13" t="s">
        <v>26</v>
      </c>
      <c r="T70" s="13"/>
    </row>
    <row r="71" spans="3:20" ht="13.5" customHeight="1">
      <c r="C71" s="163">
        <f>IF(ISERROR(VLOOKUP(D71,大会参加集計表!#REF!,2,0)),"",VLOOKUP(D71,大会参加集計表!#REF!,2,0))</f>
      </c>
      <c r="D71" s="61">
        <f t="shared" si="1"/>
      </c>
      <c r="E71" s="177"/>
      <c r="F71" s="178"/>
      <c r="G71" s="111"/>
      <c r="H71" s="111"/>
      <c r="I71" s="179"/>
      <c r="J71" s="181"/>
      <c r="K71" s="112"/>
      <c r="L71" s="180"/>
      <c r="M71" s="180"/>
      <c r="S71" s="13" t="s">
        <v>27</v>
      </c>
      <c r="T71" s="13"/>
    </row>
    <row r="72" spans="3:20" ht="13.5" customHeight="1">
      <c r="C72" s="163">
        <f>IF(ISERROR(VLOOKUP(D72,大会参加集計表!#REF!,2,0)),"",VLOOKUP(D72,大会参加集計表!#REF!,2,0))</f>
      </c>
      <c r="D72" s="61">
        <f t="shared" si="1"/>
      </c>
      <c r="E72" s="177"/>
      <c r="F72" s="178"/>
      <c r="G72" s="111"/>
      <c r="H72" s="111"/>
      <c r="I72" s="179"/>
      <c r="J72" s="181"/>
      <c r="K72" s="112"/>
      <c r="L72" s="180"/>
      <c r="M72" s="180"/>
      <c r="S72" s="13" t="s">
        <v>28</v>
      </c>
      <c r="T72" s="13"/>
    </row>
    <row r="73" spans="3:20" ht="13.5" customHeight="1">
      <c r="C73" s="163">
        <f>IF(ISERROR(VLOOKUP(D73,大会参加集計表!#REF!,2,0)),"",VLOOKUP(D73,大会参加集計表!#REF!,2,0))</f>
      </c>
      <c r="D73" s="61">
        <f t="shared" si="1"/>
      </c>
      <c r="E73" s="177"/>
      <c r="F73" s="178"/>
      <c r="G73" s="111"/>
      <c r="H73" s="111"/>
      <c r="I73" s="179"/>
      <c r="J73" s="181"/>
      <c r="K73" s="112"/>
      <c r="L73" s="180"/>
      <c r="M73" s="180"/>
      <c r="S73" s="13" t="s">
        <v>29</v>
      </c>
      <c r="T73" s="13"/>
    </row>
    <row r="74" spans="3:20" ht="13.5" customHeight="1">
      <c r="C74" s="163">
        <f>IF(ISERROR(VLOOKUP(D74,大会参加集計表!#REF!,2,0)),"",VLOOKUP(D74,大会参加集計表!#REF!,2,0))</f>
      </c>
      <c r="D74" s="61">
        <f t="shared" si="1"/>
      </c>
      <c r="E74" s="177"/>
      <c r="F74" s="178"/>
      <c r="G74" s="111"/>
      <c r="H74" s="111"/>
      <c r="I74" s="179"/>
      <c r="J74" s="181"/>
      <c r="K74" s="112"/>
      <c r="L74" s="180"/>
      <c r="M74" s="180"/>
      <c r="S74" s="13" t="s">
        <v>30</v>
      </c>
      <c r="T74" s="13"/>
    </row>
    <row r="75" spans="3:20" ht="13.5" customHeight="1">
      <c r="C75" s="163">
        <f>IF(ISERROR(VLOOKUP(D75,大会参加集計表!#REF!,2,0)),"",VLOOKUP(D75,大会参加集計表!#REF!,2,0))</f>
      </c>
      <c r="D75" s="61">
        <f t="shared" si="1"/>
      </c>
      <c r="E75" s="177"/>
      <c r="F75" s="178"/>
      <c r="G75" s="111"/>
      <c r="H75" s="111"/>
      <c r="I75" s="179"/>
      <c r="J75" s="181"/>
      <c r="K75" s="112"/>
      <c r="L75" s="180"/>
      <c r="M75" s="180"/>
      <c r="S75" s="13" t="s">
        <v>31</v>
      </c>
      <c r="T75" s="13"/>
    </row>
    <row r="76" spans="3:20" ht="13.5" customHeight="1">
      <c r="C76" s="163">
        <f>IF(ISERROR(VLOOKUP(D76,大会参加集計表!#REF!,2,0)),"",VLOOKUP(D76,大会参加集計表!#REF!,2,0))</f>
      </c>
      <c r="D76" s="61">
        <f t="shared" si="1"/>
      </c>
      <c r="E76" s="177"/>
      <c r="F76" s="178"/>
      <c r="G76" s="111"/>
      <c r="H76" s="111"/>
      <c r="I76" s="179"/>
      <c r="J76" s="181"/>
      <c r="K76" s="112"/>
      <c r="L76" s="180"/>
      <c r="M76" s="180"/>
      <c r="S76" s="13" t="s">
        <v>32</v>
      </c>
      <c r="T76" s="13"/>
    </row>
    <row r="77" spans="3:20" ht="13.5" customHeight="1">
      <c r="C77" s="163">
        <f>IF(ISERROR(VLOOKUP(D77,大会参加集計表!#REF!,2,0)),"",VLOOKUP(D77,大会参加集計表!#REF!,2,0))</f>
      </c>
      <c r="D77" s="61">
        <f t="shared" si="1"/>
      </c>
      <c r="E77" s="177"/>
      <c r="F77" s="178"/>
      <c r="G77" s="111"/>
      <c r="H77" s="111"/>
      <c r="I77" s="179"/>
      <c r="J77" s="181"/>
      <c r="K77" s="112"/>
      <c r="L77" s="180"/>
      <c r="M77" s="180"/>
      <c r="S77" s="13" t="s">
        <v>33</v>
      </c>
      <c r="T77" s="13"/>
    </row>
    <row r="78" spans="3:20" ht="13.5" customHeight="1">
      <c r="C78" s="163">
        <f>IF(ISERROR(VLOOKUP(D78,大会参加集計表!#REF!,2,0)),"",VLOOKUP(D78,大会参加集計表!#REF!,2,0))</f>
      </c>
      <c r="D78" s="61">
        <f aca="true" t="shared" si="2" ref="D78:D112">IF(G78="","",$F$3)</f>
      </c>
      <c r="E78" s="177"/>
      <c r="F78" s="178"/>
      <c r="G78" s="111"/>
      <c r="H78" s="111"/>
      <c r="I78" s="179"/>
      <c r="J78" s="181"/>
      <c r="K78" s="112"/>
      <c r="L78" s="180"/>
      <c r="M78" s="180"/>
      <c r="S78" s="13" t="s">
        <v>13</v>
      </c>
      <c r="T78" s="13"/>
    </row>
    <row r="79" spans="3:20" ht="13.5" customHeight="1">
      <c r="C79" s="163">
        <f>IF(ISERROR(VLOOKUP(D79,大会参加集計表!#REF!,2,0)),"",VLOOKUP(D79,大会参加集計表!#REF!,2,0))</f>
      </c>
      <c r="D79" s="61">
        <f t="shared" si="2"/>
      </c>
      <c r="E79" s="177"/>
      <c r="F79" s="178"/>
      <c r="G79" s="111"/>
      <c r="H79" s="111"/>
      <c r="I79" s="179"/>
      <c r="J79" s="181"/>
      <c r="K79" s="112"/>
      <c r="L79" s="180"/>
      <c r="M79" s="180"/>
      <c r="S79" s="13" t="s">
        <v>14</v>
      </c>
      <c r="T79" s="13"/>
    </row>
    <row r="80" spans="3:20" ht="13.5" customHeight="1">
      <c r="C80" s="163">
        <f>IF(ISERROR(VLOOKUP(D80,大会参加集計表!#REF!,2,0)),"",VLOOKUP(D80,大会参加集計表!#REF!,2,0))</f>
      </c>
      <c r="D80" s="61">
        <f t="shared" si="2"/>
      </c>
      <c r="E80" s="177"/>
      <c r="F80" s="178"/>
      <c r="G80" s="111"/>
      <c r="H80" s="111"/>
      <c r="I80" s="179"/>
      <c r="J80" s="181"/>
      <c r="K80" s="112"/>
      <c r="L80" s="180"/>
      <c r="M80" s="180"/>
      <c r="S80" s="13" t="s">
        <v>15</v>
      </c>
      <c r="T80" s="13"/>
    </row>
    <row r="81" spans="3:20" ht="13.5" customHeight="1">
      <c r="C81" s="163">
        <f>IF(ISERROR(VLOOKUP(D81,大会参加集計表!#REF!,2,0)),"",VLOOKUP(D81,大会参加集計表!#REF!,2,0))</f>
      </c>
      <c r="D81" s="61">
        <f t="shared" si="2"/>
      </c>
      <c r="E81" s="177"/>
      <c r="F81" s="178"/>
      <c r="G81" s="111"/>
      <c r="H81" s="111"/>
      <c r="I81" s="179"/>
      <c r="J81" s="181"/>
      <c r="K81" s="112"/>
      <c r="L81" s="180"/>
      <c r="M81" s="180"/>
      <c r="S81" s="13" t="s">
        <v>16</v>
      </c>
      <c r="T81" s="13"/>
    </row>
    <row r="82" spans="3:20" ht="13.5" customHeight="1">
      <c r="C82" s="163">
        <f>IF(ISERROR(VLOOKUP(D82,大会参加集計表!#REF!,2,0)),"",VLOOKUP(D82,大会参加集計表!#REF!,2,0))</f>
      </c>
      <c r="D82" s="61">
        <f t="shared" si="2"/>
      </c>
      <c r="E82" s="177"/>
      <c r="F82" s="178"/>
      <c r="G82" s="111"/>
      <c r="H82" s="111"/>
      <c r="I82" s="179"/>
      <c r="J82" s="181"/>
      <c r="K82" s="112"/>
      <c r="L82" s="180"/>
      <c r="M82" s="180"/>
      <c r="S82" s="13" t="s">
        <v>17</v>
      </c>
      <c r="T82" s="13"/>
    </row>
    <row r="83" spans="3:20" ht="13.5" customHeight="1">
      <c r="C83" s="163">
        <f>IF(ISERROR(VLOOKUP(D83,大会参加集計表!#REF!,2,0)),"",VLOOKUP(D83,大会参加集計表!#REF!,2,0))</f>
      </c>
      <c r="D83" s="61">
        <f t="shared" si="2"/>
      </c>
      <c r="E83" s="177"/>
      <c r="F83" s="178"/>
      <c r="G83" s="111"/>
      <c r="H83" s="111"/>
      <c r="I83" s="179"/>
      <c r="J83" s="181"/>
      <c r="K83" s="112"/>
      <c r="L83" s="180"/>
      <c r="M83" s="180"/>
      <c r="S83" s="13" t="s">
        <v>18</v>
      </c>
      <c r="T83" s="13"/>
    </row>
    <row r="84" spans="3:13" ht="13.5" customHeight="1">
      <c r="C84" s="163">
        <f>IF(ISERROR(VLOOKUP(D84,大会参加集計表!#REF!,2,0)),"",VLOOKUP(D84,大会参加集計表!#REF!,2,0))</f>
      </c>
      <c r="D84" s="61">
        <f t="shared" si="2"/>
      </c>
      <c r="E84" s="177"/>
      <c r="F84" s="178"/>
      <c r="G84" s="111"/>
      <c r="H84" s="111"/>
      <c r="I84" s="179"/>
      <c r="J84" s="181"/>
      <c r="K84" s="112"/>
      <c r="L84" s="180"/>
      <c r="M84" s="180"/>
    </row>
    <row r="85" spans="3:13" ht="13.5" customHeight="1">
      <c r="C85" s="163">
        <f>IF(ISERROR(VLOOKUP(D85,大会参加集計表!#REF!,2,0)),"",VLOOKUP(D85,大会参加集計表!#REF!,2,0))</f>
      </c>
      <c r="D85" s="61">
        <f t="shared" si="2"/>
      </c>
      <c r="E85" s="177"/>
      <c r="F85" s="178"/>
      <c r="G85" s="111"/>
      <c r="H85" s="111"/>
      <c r="I85" s="179"/>
      <c r="J85" s="181"/>
      <c r="K85" s="112"/>
      <c r="L85" s="180"/>
      <c r="M85" s="180"/>
    </row>
    <row r="86" spans="3:13" ht="13.5" customHeight="1">
      <c r="C86" s="163">
        <f>IF(ISERROR(VLOOKUP(D86,大会参加集計表!#REF!,2,0)),"",VLOOKUP(D86,大会参加集計表!#REF!,2,0))</f>
      </c>
      <c r="D86" s="61">
        <f t="shared" si="2"/>
      </c>
      <c r="E86" s="177"/>
      <c r="F86" s="178"/>
      <c r="G86" s="111"/>
      <c r="H86" s="111"/>
      <c r="I86" s="179"/>
      <c r="J86" s="181"/>
      <c r="K86" s="112"/>
      <c r="L86" s="180"/>
      <c r="M86" s="180"/>
    </row>
    <row r="87" spans="3:13" ht="13.5" customHeight="1">
      <c r="C87" s="163">
        <f>IF(ISERROR(VLOOKUP(D87,大会参加集計表!#REF!,2,0)),"",VLOOKUP(D87,大会参加集計表!#REF!,2,0))</f>
      </c>
      <c r="D87" s="61">
        <f t="shared" si="2"/>
      </c>
      <c r="E87" s="177"/>
      <c r="F87" s="178"/>
      <c r="G87" s="111"/>
      <c r="H87" s="111"/>
      <c r="I87" s="179"/>
      <c r="J87" s="181"/>
      <c r="K87" s="112"/>
      <c r="L87" s="180"/>
      <c r="M87" s="180"/>
    </row>
    <row r="88" spans="3:13" ht="13.5" customHeight="1">
      <c r="C88" s="163">
        <f>IF(ISERROR(VLOOKUP(D88,大会参加集計表!#REF!,2,0)),"",VLOOKUP(D88,大会参加集計表!#REF!,2,0))</f>
      </c>
      <c r="D88" s="61">
        <f t="shared" si="2"/>
      </c>
      <c r="E88" s="177"/>
      <c r="F88" s="178"/>
      <c r="G88" s="111"/>
      <c r="H88" s="111"/>
      <c r="I88" s="179"/>
      <c r="J88" s="181"/>
      <c r="K88" s="112"/>
      <c r="L88" s="180"/>
      <c r="M88" s="180"/>
    </row>
    <row r="89" spans="3:13" ht="13.5" customHeight="1">
      <c r="C89" s="163">
        <f>IF(ISERROR(VLOOKUP(D89,大会参加集計表!#REF!,2,0)),"",VLOOKUP(D89,大会参加集計表!#REF!,2,0))</f>
      </c>
      <c r="D89" s="61">
        <f t="shared" si="2"/>
      </c>
      <c r="E89" s="177"/>
      <c r="F89" s="178"/>
      <c r="G89" s="111"/>
      <c r="H89" s="111"/>
      <c r="I89" s="179"/>
      <c r="J89" s="181"/>
      <c r="K89" s="112"/>
      <c r="L89" s="180"/>
      <c r="M89" s="180"/>
    </row>
    <row r="90" spans="3:13" ht="13.5" customHeight="1">
      <c r="C90" s="163">
        <f>IF(ISERROR(VLOOKUP(D90,大会参加集計表!#REF!,2,0)),"",VLOOKUP(D90,大会参加集計表!#REF!,2,0))</f>
      </c>
      <c r="D90" s="61">
        <f t="shared" si="2"/>
      </c>
      <c r="E90" s="177"/>
      <c r="F90" s="178"/>
      <c r="G90" s="111"/>
      <c r="H90" s="111"/>
      <c r="I90" s="179"/>
      <c r="J90" s="181"/>
      <c r="K90" s="112"/>
      <c r="L90" s="180"/>
      <c r="M90" s="180"/>
    </row>
    <row r="91" spans="3:13" ht="13.5" customHeight="1">
      <c r="C91" s="163">
        <f>IF(ISERROR(VLOOKUP(D91,大会参加集計表!#REF!,2,0)),"",VLOOKUP(D91,大会参加集計表!#REF!,2,0))</f>
      </c>
      <c r="D91" s="61">
        <f t="shared" si="2"/>
      </c>
      <c r="E91" s="177"/>
      <c r="F91" s="178"/>
      <c r="G91" s="111"/>
      <c r="H91" s="111"/>
      <c r="I91" s="179"/>
      <c r="J91" s="181"/>
      <c r="K91" s="112"/>
      <c r="L91" s="180"/>
      <c r="M91" s="180"/>
    </row>
    <row r="92" spans="3:13" ht="13.5" customHeight="1">
      <c r="C92" s="163">
        <f>IF(ISERROR(VLOOKUP(D92,大会参加集計表!#REF!,2,0)),"",VLOOKUP(D92,大会参加集計表!#REF!,2,0))</f>
      </c>
      <c r="D92" s="61">
        <f t="shared" si="2"/>
      </c>
      <c r="E92" s="177"/>
      <c r="F92" s="178"/>
      <c r="G92" s="111"/>
      <c r="H92" s="111"/>
      <c r="I92" s="179"/>
      <c r="J92" s="181"/>
      <c r="K92" s="112"/>
      <c r="L92" s="180"/>
      <c r="M92" s="180"/>
    </row>
    <row r="93" spans="3:13" ht="13.5" customHeight="1">
      <c r="C93" s="163">
        <f>IF(ISERROR(VLOOKUP(D93,大会参加集計表!#REF!,2,0)),"",VLOOKUP(D93,大会参加集計表!#REF!,2,0))</f>
      </c>
      <c r="D93" s="61">
        <f t="shared" si="2"/>
      </c>
      <c r="E93" s="177"/>
      <c r="F93" s="178"/>
      <c r="G93" s="111"/>
      <c r="H93" s="111"/>
      <c r="I93" s="179"/>
      <c r="J93" s="181"/>
      <c r="K93" s="112"/>
      <c r="L93" s="180"/>
      <c r="M93" s="180"/>
    </row>
    <row r="94" spans="3:13" ht="13.5" customHeight="1">
      <c r="C94" s="163">
        <f>IF(ISERROR(VLOOKUP(D94,大会参加集計表!#REF!,2,0)),"",VLOOKUP(D94,大会参加集計表!#REF!,2,0))</f>
      </c>
      <c r="D94" s="61">
        <f t="shared" si="2"/>
      </c>
      <c r="E94" s="177"/>
      <c r="F94" s="178"/>
      <c r="G94" s="111"/>
      <c r="H94" s="111"/>
      <c r="I94" s="179"/>
      <c r="J94" s="181"/>
      <c r="K94" s="112"/>
      <c r="L94" s="180"/>
      <c r="M94" s="180"/>
    </row>
    <row r="95" spans="3:13" ht="13.5" customHeight="1">
      <c r="C95" s="163">
        <f>IF(ISERROR(VLOOKUP(D95,大会参加集計表!#REF!,2,0)),"",VLOOKUP(D95,大会参加集計表!#REF!,2,0))</f>
      </c>
      <c r="D95" s="61">
        <f t="shared" si="2"/>
      </c>
      <c r="E95" s="177"/>
      <c r="F95" s="178"/>
      <c r="G95" s="111"/>
      <c r="H95" s="111"/>
      <c r="I95" s="179"/>
      <c r="J95" s="181"/>
      <c r="K95" s="112"/>
      <c r="L95" s="180"/>
      <c r="M95" s="180"/>
    </row>
    <row r="96" spans="3:13" ht="13.5" customHeight="1">
      <c r="C96" s="163">
        <f>IF(ISERROR(VLOOKUP(D96,大会参加集計表!#REF!,2,0)),"",VLOOKUP(D96,大会参加集計表!#REF!,2,0))</f>
      </c>
      <c r="D96" s="61">
        <f t="shared" si="2"/>
      </c>
      <c r="E96" s="177"/>
      <c r="F96" s="178"/>
      <c r="G96" s="111"/>
      <c r="H96" s="111"/>
      <c r="I96" s="179"/>
      <c r="J96" s="181"/>
      <c r="K96" s="112"/>
      <c r="L96" s="180"/>
      <c r="M96" s="180"/>
    </row>
    <row r="97" spans="3:13" ht="13.5" customHeight="1">
      <c r="C97" s="163">
        <f>IF(ISERROR(VLOOKUP(D97,大会参加集計表!#REF!,2,0)),"",VLOOKUP(D97,大会参加集計表!#REF!,2,0))</f>
      </c>
      <c r="D97" s="61">
        <f t="shared" si="2"/>
      </c>
      <c r="E97" s="177"/>
      <c r="F97" s="178"/>
      <c r="G97" s="111"/>
      <c r="H97" s="111"/>
      <c r="I97" s="179"/>
      <c r="J97" s="181"/>
      <c r="K97" s="112"/>
      <c r="L97" s="180"/>
      <c r="M97" s="180"/>
    </row>
    <row r="98" spans="3:13" ht="13.5" customHeight="1">
      <c r="C98" s="163">
        <f>IF(ISERROR(VLOOKUP(D98,大会参加集計表!#REF!,2,0)),"",VLOOKUP(D98,大会参加集計表!#REF!,2,0))</f>
      </c>
      <c r="D98" s="61">
        <f t="shared" si="2"/>
      </c>
      <c r="E98" s="177"/>
      <c r="F98" s="178"/>
      <c r="G98" s="111"/>
      <c r="H98" s="111"/>
      <c r="I98" s="179"/>
      <c r="J98" s="181"/>
      <c r="K98" s="112"/>
      <c r="L98" s="180"/>
      <c r="M98" s="180"/>
    </row>
    <row r="99" spans="3:13" ht="13.5" customHeight="1">
      <c r="C99" s="163">
        <f>IF(ISERROR(VLOOKUP(D99,大会参加集計表!#REF!,2,0)),"",VLOOKUP(D99,大会参加集計表!#REF!,2,0))</f>
      </c>
      <c r="D99" s="61">
        <f t="shared" si="2"/>
      </c>
      <c r="E99" s="177"/>
      <c r="F99" s="178"/>
      <c r="G99" s="111"/>
      <c r="H99" s="111"/>
      <c r="I99" s="179"/>
      <c r="J99" s="181"/>
      <c r="K99" s="112"/>
      <c r="L99" s="180"/>
      <c r="M99" s="180"/>
    </row>
    <row r="100" spans="3:13" ht="13.5" customHeight="1">
      <c r="C100" s="163">
        <f>IF(ISERROR(VLOOKUP(D100,大会参加集計表!#REF!,2,0)),"",VLOOKUP(D100,大会参加集計表!#REF!,2,0))</f>
      </c>
      <c r="D100" s="61">
        <f t="shared" si="2"/>
      </c>
      <c r="E100" s="177"/>
      <c r="F100" s="178"/>
      <c r="G100" s="111"/>
      <c r="H100" s="111"/>
      <c r="I100" s="179"/>
      <c r="J100" s="181"/>
      <c r="K100" s="112"/>
      <c r="L100" s="180"/>
      <c r="M100" s="180"/>
    </row>
    <row r="101" spans="3:13" ht="13.5" customHeight="1">
      <c r="C101" s="163">
        <f>IF(ISERROR(VLOOKUP(D101,大会参加集計表!#REF!,2,0)),"",VLOOKUP(D101,大会参加集計表!#REF!,2,0))</f>
      </c>
      <c r="D101" s="61">
        <f t="shared" si="2"/>
      </c>
      <c r="E101" s="177"/>
      <c r="F101" s="178"/>
      <c r="G101" s="111"/>
      <c r="H101" s="111"/>
      <c r="I101" s="179"/>
      <c r="J101" s="181"/>
      <c r="K101" s="112"/>
      <c r="L101" s="180"/>
      <c r="M101" s="180"/>
    </row>
    <row r="102" spans="3:13" ht="13.5" customHeight="1">
      <c r="C102" s="163">
        <f>IF(ISERROR(VLOOKUP(D102,大会参加集計表!#REF!,2,0)),"",VLOOKUP(D102,大会参加集計表!#REF!,2,0))</f>
      </c>
      <c r="D102" s="61">
        <f t="shared" si="2"/>
      </c>
      <c r="E102" s="177"/>
      <c r="F102" s="178"/>
      <c r="G102" s="111"/>
      <c r="H102" s="111"/>
      <c r="I102" s="179"/>
      <c r="J102" s="181"/>
      <c r="K102" s="112"/>
      <c r="L102" s="180"/>
      <c r="M102" s="180"/>
    </row>
    <row r="103" spans="3:13" ht="13.5" customHeight="1">
      <c r="C103" s="163">
        <f>IF(ISERROR(VLOOKUP(D103,大会参加集計表!#REF!,2,0)),"",VLOOKUP(D103,大会参加集計表!#REF!,2,0))</f>
      </c>
      <c r="D103" s="61">
        <f t="shared" si="2"/>
      </c>
      <c r="E103" s="177"/>
      <c r="F103" s="178"/>
      <c r="G103" s="111"/>
      <c r="H103" s="111"/>
      <c r="I103" s="179"/>
      <c r="J103" s="181"/>
      <c r="K103" s="112"/>
      <c r="L103" s="180"/>
      <c r="M103" s="180"/>
    </row>
    <row r="104" spans="3:13" ht="13.5" customHeight="1">
      <c r="C104" s="163">
        <f>IF(ISERROR(VLOOKUP(D104,大会参加集計表!#REF!,2,0)),"",VLOOKUP(D104,大会参加集計表!#REF!,2,0))</f>
      </c>
      <c r="D104" s="61">
        <f t="shared" si="2"/>
      </c>
      <c r="E104" s="177"/>
      <c r="F104" s="178"/>
      <c r="G104" s="111"/>
      <c r="H104" s="111"/>
      <c r="I104" s="179"/>
      <c r="J104" s="181"/>
      <c r="K104" s="112"/>
      <c r="L104" s="180"/>
      <c r="M104" s="180"/>
    </row>
    <row r="105" spans="3:13" ht="13.5" customHeight="1">
      <c r="C105" s="163">
        <f>IF(ISERROR(VLOOKUP(D105,大会参加集計表!#REF!,2,0)),"",VLOOKUP(D105,大会参加集計表!#REF!,2,0))</f>
      </c>
      <c r="D105" s="61">
        <f t="shared" si="2"/>
      </c>
      <c r="E105" s="177"/>
      <c r="F105" s="178"/>
      <c r="G105" s="111"/>
      <c r="H105" s="111"/>
      <c r="I105" s="179"/>
      <c r="J105" s="181"/>
      <c r="K105" s="112"/>
      <c r="L105" s="180"/>
      <c r="M105" s="180"/>
    </row>
    <row r="106" spans="3:13" ht="13.5" customHeight="1">
      <c r="C106" s="163">
        <f>IF(ISERROR(VLOOKUP(D106,大会参加集計表!#REF!,2,0)),"",VLOOKUP(D106,大会参加集計表!#REF!,2,0))</f>
      </c>
      <c r="D106" s="61">
        <f t="shared" si="2"/>
      </c>
      <c r="E106" s="177"/>
      <c r="F106" s="178"/>
      <c r="G106" s="111"/>
      <c r="H106" s="111"/>
      <c r="I106" s="179"/>
      <c r="J106" s="181"/>
      <c r="K106" s="112"/>
      <c r="L106" s="180"/>
      <c r="M106" s="180"/>
    </row>
    <row r="107" spans="3:13" ht="13.5" customHeight="1">
      <c r="C107" s="163">
        <f>IF(ISERROR(VLOOKUP(D107,大会参加集計表!#REF!,2,0)),"",VLOOKUP(D107,大会参加集計表!#REF!,2,0))</f>
      </c>
      <c r="D107" s="61">
        <f t="shared" si="2"/>
      </c>
      <c r="E107" s="177"/>
      <c r="F107" s="178"/>
      <c r="G107" s="111"/>
      <c r="H107" s="111"/>
      <c r="I107" s="179"/>
      <c r="J107" s="181"/>
      <c r="K107" s="112"/>
      <c r="L107" s="180"/>
      <c r="M107" s="180"/>
    </row>
    <row r="108" spans="3:13" ht="13.5" customHeight="1">
      <c r="C108" s="163">
        <f>IF(ISERROR(VLOOKUP(D108,大会参加集計表!#REF!,2,0)),"",VLOOKUP(D108,大会参加集計表!#REF!,2,0))</f>
      </c>
      <c r="D108" s="61">
        <f t="shared" si="2"/>
      </c>
      <c r="E108" s="177"/>
      <c r="F108" s="178"/>
      <c r="G108" s="111"/>
      <c r="H108" s="111"/>
      <c r="I108" s="179"/>
      <c r="J108" s="181"/>
      <c r="K108" s="112"/>
      <c r="L108" s="180"/>
      <c r="M108" s="180"/>
    </row>
    <row r="109" spans="3:13" ht="13.5" customHeight="1">
      <c r="C109" s="163">
        <f>IF(ISERROR(VLOOKUP(D109,大会参加集計表!#REF!,2,0)),"",VLOOKUP(D109,大会参加集計表!#REF!,2,0))</f>
      </c>
      <c r="D109" s="61">
        <f t="shared" si="2"/>
      </c>
      <c r="E109" s="177"/>
      <c r="F109" s="178"/>
      <c r="G109" s="111"/>
      <c r="H109" s="111"/>
      <c r="I109" s="179"/>
      <c r="J109" s="181"/>
      <c r="K109" s="112"/>
      <c r="L109" s="180"/>
      <c r="M109" s="180"/>
    </row>
    <row r="110" spans="3:13" ht="13.5" customHeight="1">
      <c r="C110" s="163">
        <f>IF(ISERROR(VLOOKUP(D110,大会参加集計表!#REF!,2,0)),"",VLOOKUP(D110,大会参加集計表!#REF!,2,0))</f>
      </c>
      <c r="D110" s="61">
        <f t="shared" si="2"/>
      </c>
      <c r="E110" s="177"/>
      <c r="F110" s="178"/>
      <c r="G110" s="111"/>
      <c r="H110" s="111"/>
      <c r="I110" s="179"/>
      <c r="J110" s="181"/>
      <c r="K110" s="112"/>
      <c r="L110" s="180"/>
      <c r="M110" s="180"/>
    </row>
    <row r="111" spans="3:13" ht="13.5" customHeight="1">
      <c r="C111" s="163">
        <f>IF(ISERROR(VLOOKUP(D111,大会参加集計表!#REF!,2,0)),"",VLOOKUP(D111,大会参加集計表!#REF!,2,0))</f>
      </c>
      <c r="D111" s="61">
        <f t="shared" si="2"/>
      </c>
      <c r="E111" s="177"/>
      <c r="F111" s="178"/>
      <c r="G111" s="111"/>
      <c r="H111" s="111"/>
      <c r="I111" s="179"/>
      <c r="J111" s="181"/>
      <c r="K111" s="112"/>
      <c r="L111" s="180"/>
      <c r="M111" s="180"/>
    </row>
    <row r="112" spans="3:13" ht="13.5" customHeight="1">
      <c r="C112" s="163">
        <f>IF(ISERROR(VLOOKUP(D112,大会参加集計表!#REF!,2,0)),"",VLOOKUP(D112,大会参加集計表!#REF!,2,0))</f>
      </c>
      <c r="D112" s="61">
        <f t="shared" si="2"/>
      </c>
      <c r="E112" s="177"/>
      <c r="F112" s="178"/>
      <c r="G112" s="111"/>
      <c r="H112" s="111"/>
      <c r="I112" s="179"/>
      <c r="J112" s="181"/>
      <c r="K112" s="112"/>
      <c r="L112" s="180"/>
      <c r="M112" s="180"/>
    </row>
    <row r="113" spans="3:13" ht="13.5" customHeight="1">
      <c r="C113" s="163">
        <f>IF(ISERROR(VLOOKUP(D113,大会参加集計表!#REF!,2,0)),"",VLOOKUP(D113,大会参加集計表!#REF!,2,0))</f>
      </c>
      <c r="D113" s="61">
        <f aca="true" t="shared" si="3" ref="D113:D148">IF(G113="","",$F$3)</f>
      </c>
      <c r="E113" s="177"/>
      <c r="F113" s="178"/>
      <c r="G113" s="111"/>
      <c r="H113" s="111"/>
      <c r="I113" s="179"/>
      <c r="J113" s="181"/>
      <c r="K113" s="112"/>
      <c r="L113" s="180"/>
      <c r="M113" s="180"/>
    </row>
    <row r="114" spans="3:13" ht="13.5" customHeight="1">
      <c r="C114" s="163">
        <f>IF(ISERROR(VLOOKUP(D114,大会参加集計表!#REF!,2,0)),"",VLOOKUP(D114,大会参加集計表!#REF!,2,0))</f>
      </c>
      <c r="D114" s="61">
        <f t="shared" si="3"/>
      </c>
      <c r="E114" s="177"/>
      <c r="F114" s="178"/>
      <c r="G114" s="111"/>
      <c r="H114" s="111"/>
      <c r="I114" s="179"/>
      <c r="J114" s="181"/>
      <c r="K114" s="112"/>
      <c r="L114" s="180"/>
      <c r="M114" s="180"/>
    </row>
    <row r="115" spans="3:13" ht="13.5" customHeight="1">
      <c r="C115" s="163">
        <f>IF(ISERROR(VLOOKUP(D115,大会参加集計表!#REF!,2,0)),"",VLOOKUP(D115,大会参加集計表!#REF!,2,0))</f>
      </c>
      <c r="D115" s="61">
        <f t="shared" si="3"/>
      </c>
      <c r="E115" s="177"/>
      <c r="F115" s="178"/>
      <c r="G115" s="111"/>
      <c r="H115" s="111"/>
      <c r="I115" s="179"/>
      <c r="J115" s="181"/>
      <c r="K115" s="112"/>
      <c r="L115" s="180"/>
      <c r="M115" s="180"/>
    </row>
    <row r="116" spans="3:13" ht="13.5" customHeight="1">
      <c r="C116" s="163">
        <f>IF(ISERROR(VLOOKUP(D116,大会参加集計表!#REF!,2,0)),"",VLOOKUP(D116,大会参加集計表!#REF!,2,0))</f>
      </c>
      <c r="D116" s="61">
        <f t="shared" si="3"/>
      </c>
      <c r="E116" s="177"/>
      <c r="F116" s="178"/>
      <c r="G116" s="111"/>
      <c r="H116" s="111"/>
      <c r="I116" s="179"/>
      <c r="J116" s="181"/>
      <c r="K116" s="112"/>
      <c r="L116" s="180"/>
      <c r="M116" s="180"/>
    </row>
    <row r="117" spans="3:13" ht="13.5" customHeight="1">
      <c r="C117" s="163">
        <f>IF(ISERROR(VLOOKUP(D117,大会参加集計表!#REF!,2,0)),"",VLOOKUP(D117,大会参加集計表!#REF!,2,0))</f>
      </c>
      <c r="D117" s="61">
        <f t="shared" si="3"/>
      </c>
      <c r="E117" s="177"/>
      <c r="F117" s="178"/>
      <c r="G117" s="111"/>
      <c r="H117" s="111"/>
      <c r="I117" s="179"/>
      <c r="J117" s="181"/>
      <c r="K117" s="112"/>
      <c r="L117" s="180"/>
      <c r="M117" s="180"/>
    </row>
    <row r="118" spans="3:13" ht="13.5" customHeight="1">
      <c r="C118" s="163">
        <f>IF(ISERROR(VLOOKUP(D118,大会参加集計表!#REF!,2,0)),"",VLOOKUP(D118,大会参加集計表!#REF!,2,0))</f>
      </c>
      <c r="D118" s="61">
        <f t="shared" si="3"/>
      </c>
      <c r="E118" s="177"/>
      <c r="F118" s="178"/>
      <c r="G118" s="111"/>
      <c r="H118" s="111"/>
      <c r="I118" s="179"/>
      <c r="J118" s="181"/>
      <c r="K118" s="112"/>
      <c r="L118" s="180"/>
      <c r="M118" s="180"/>
    </row>
    <row r="119" spans="3:13" ht="13.5" customHeight="1">
      <c r="C119" s="163">
        <f>IF(ISERROR(VLOOKUP(D119,大会参加集計表!#REF!,2,0)),"",VLOOKUP(D119,大会参加集計表!#REF!,2,0))</f>
      </c>
      <c r="D119" s="61">
        <f t="shared" si="3"/>
      </c>
      <c r="E119" s="177"/>
      <c r="F119" s="178"/>
      <c r="G119" s="111"/>
      <c r="H119" s="111"/>
      <c r="I119" s="179"/>
      <c r="J119" s="181"/>
      <c r="K119" s="112"/>
      <c r="L119" s="180"/>
      <c r="M119" s="180"/>
    </row>
    <row r="120" spans="3:13" ht="13.5" customHeight="1">
      <c r="C120" s="163">
        <f>IF(ISERROR(VLOOKUP(D120,大会参加集計表!#REF!,2,0)),"",VLOOKUP(D120,大会参加集計表!#REF!,2,0))</f>
      </c>
      <c r="D120" s="61">
        <f t="shared" si="3"/>
      </c>
      <c r="E120" s="177"/>
      <c r="F120" s="178"/>
      <c r="G120" s="111"/>
      <c r="H120" s="111"/>
      <c r="I120" s="179"/>
      <c r="J120" s="181"/>
      <c r="K120" s="112"/>
      <c r="L120" s="180"/>
      <c r="M120" s="180"/>
    </row>
    <row r="121" spans="3:13" ht="13.5" customHeight="1">
      <c r="C121" s="163">
        <f>IF(ISERROR(VLOOKUP(D121,大会参加集計表!#REF!,2,0)),"",VLOOKUP(D121,大会参加集計表!#REF!,2,0))</f>
      </c>
      <c r="D121" s="61">
        <f t="shared" si="3"/>
      </c>
      <c r="E121" s="177"/>
      <c r="F121" s="178"/>
      <c r="G121" s="111"/>
      <c r="H121" s="111"/>
      <c r="I121" s="179"/>
      <c r="J121" s="181"/>
      <c r="K121" s="112"/>
      <c r="L121" s="180"/>
      <c r="M121" s="180"/>
    </row>
    <row r="122" spans="3:13" ht="13.5" customHeight="1">
      <c r="C122" s="163">
        <f>IF(ISERROR(VLOOKUP(D122,大会参加集計表!#REF!,2,0)),"",VLOOKUP(D122,大会参加集計表!#REF!,2,0))</f>
      </c>
      <c r="D122" s="61">
        <f t="shared" si="3"/>
      </c>
      <c r="E122" s="177"/>
      <c r="F122" s="178"/>
      <c r="G122" s="111"/>
      <c r="H122" s="111"/>
      <c r="I122" s="179"/>
      <c r="J122" s="181"/>
      <c r="K122" s="112"/>
      <c r="L122" s="180"/>
      <c r="M122" s="180"/>
    </row>
    <row r="123" spans="3:13" ht="13.5" customHeight="1">
      <c r="C123" s="163">
        <f>IF(ISERROR(VLOOKUP(D123,大会参加集計表!#REF!,2,0)),"",VLOOKUP(D123,大会参加集計表!#REF!,2,0))</f>
      </c>
      <c r="D123" s="61">
        <f t="shared" si="3"/>
      </c>
      <c r="E123" s="177"/>
      <c r="F123" s="178"/>
      <c r="G123" s="111"/>
      <c r="H123" s="111"/>
      <c r="I123" s="179"/>
      <c r="J123" s="181"/>
      <c r="K123" s="112"/>
      <c r="L123" s="180"/>
      <c r="M123" s="180"/>
    </row>
    <row r="124" spans="3:13" ht="13.5" customHeight="1">
      <c r="C124" s="163">
        <f>IF(ISERROR(VLOOKUP(D124,大会参加集計表!#REF!,2,0)),"",VLOOKUP(D124,大会参加集計表!#REF!,2,0))</f>
      </c>
      <c r="D124" s="61">
        <f t="shared" si="3"/>
      </c>
      <c r="E124" s="177"/>
      <c r="F124" s="178"/>
      <c r="G124" s="111"/>
      <c r="H124" s="111"/>
      <c r="I124" s="179"/>
      <c r="J124" s="181"/>
      <c r="K124" s="112"/>
      <c r="L124" s="180"/>
      <c r="M124" s="180"/>
    </row>
    <row r="125" spans="3:13" ht="13.5" customHeight="1">
      <c r="C125" s="163">
        <f>IF(ISERROR(VLOOKUP(D125,大会参加集計表!#REF!,2,0)),"",VLOOKUP(D125,大会参加集計表!#REF!,2,0))</f>
      </c>
      <c r="D125" s="61">
        <f t="shared" si="3"/>
      </c>
      <c r="E125" s="177"/>
      <c r="F125" s="178"/>
      <c r="G125" s="111"/>
      <c r="H125" s="111"/>
      <c r="I125" s="179"/>
      <c r="J125" s="181"/>
      <c r="K125" s="112"/>
      <c r="L125" s="180"/>
      <c r="M125" s="180"/>
    </row>
    <row r="126" spans="3:13" ht="13.5" customHeight="1">
      <c r="C126" s="163">
        <f>IF(ISERROR(VLOOKUP(D126,大会参加集計表!#REF!,2,0)),"",VLOOKUP(D126,大会参加集計表!#REF!,2,0))</f>
      </c>
      <c r="D126" s="61">
        <f t="shared" si="3"/>
      </c>
      <c r="E126" s="177"/>
      <c r="F126" s="178"/>
      <c r="G126" s="111"/>
      <c r="H126" s="111"/>
      <c r="I126" s="179"/>
      <c r="J126" s="181"/>
      <c r="K126" s="112"/>
      <c r="L126" s="180"/>
      <c r="M126" s="180"/>
    </row>
    <row r="127" spans="3:13" ht="13.5" customHeight="1">
      <c r="C127" s="163">
        <f>IF(ISERROR(VLOOKUP(D127,大会参加集計表!#REF!,2,0)),"",VLOOKUP(D127,大会参加集計表!#REF!,2,0))</f>
      </c>
      <c r="D127" s="61">
        <f t="shared" si="3"/>
      </c>
      <c r="E127" s="177"/>
      <c r="F127" s="178"/>
      <c r="G127" s="111"/>
      <c r="H127" s="111"/>
      <c r="I127" s="179"/>
      <c r="J127" s="181"/>
      <c r="K127" s="112"/>
      <c r="L127" s="180"/>
      <c r="M127" s="180"/>
    </row>
    <row r="128" spans="3:13" ht="13.5" customHeight="1">
      <c r="C128" s="163">
        <f>IF(ISERROR(VLOOKUP(D128,大会参加集計表!#REF!,2,0)),"",VLOOKUP(D128,大会参加集計表!#REF!,2,0))</f>
      </c>
      <c r="D128" s="61">
        <f t="shared" si="3"/>
      </c>
      <c r="E128" s="177"/>
      <c r="F128" s="178"/>
      <c r="G128" s="111"/>
      <c r="H128" s="111"/>
      <c r="I128" s="179"/>
      <c r="J128" s="181"/>
      <c r="K128" s="112"/>
      <c r="L128" s="180"/>
      <c r="M128" s="180"/>
    </row>
    <row r="129" spans="3:13" ht="13.5" customHeight="1">
      <c r="C129" s="163">
        <f>IF(ISERROR(VLOOKUP(D129,大会参加集計表!#REF!,2,0)),"",VLOOKUP(D129,大会参加集計表!#REF!,2,0))</f>
      </c>
      <c r="D129" s="61">
        <f t="shared" si="3"/>
      </c>
      <c r="E129" s="177"/>
      <c r="F129" s="178"/>
      <c r="G129" s="111"/>
      <c r="H129" s="111"/>
      <c r="I129" s="179"/>
      <c r="J129" s="181"/>
      <c r="K129" s="112"/>
      <c r="L129" s="180"/>
      <c r="M129" s="180"/>
    </row>
    <row r="130" spans="3:13" ht="13.5" customHeight="1">
      <c r="C130" s="163">
        <f>IF(ISERROR(VLOOKUP(D130,大会参加集計表!#REF!,2,0)),"",VLOOKUP(D130,大会参加集計表!#REF!,2,0))</f>
      </c>
      <c r="D130" s="61">
        <f t="shared" si="3"/>
      </c>
      <c r="E130" s="177"/>
      <c r="F130" s="178"/>
      <c r="G130" s="111"/>
      <c r="H130" s="111"/>
      <c r="I130" s="179"/>
      <c r="J130" s="181"/>
      <c r="K130" s="112"/>
      <c r="L130" s="180"/>
      <c r="M130" s="180"/>
    </row>
    <row r="131" spans="3:13" ht="13.5" customHeight="1">
      <c r="C131" s="163">
        <f>IF(ISERROR(VLOOKUP(D131,大会参加集計表!#REF!,2,0)),"",VLOOKUP(D131,大会参加集計表!#REF!,2,0))</f>
      </c>
      <c r="D131" s="61">
        <f t="shared" si="3"/>
      </c>
      <c r="E131" s="177"/>
      <c r="F131" s="178"/>
      <c r="G131" s="111"/>
      <c r="H131" s="111"/>
      <c r="I131" s="179"/>
      <c r="J131" s="181"/>
      <c r="K131" s="112"/>
      <c r="L131" s="180"/>
      <c r="M131" s="180"/>
    </row>
    <row r="132" spans="3:13" ht="13.5" customHeight="1">
      <c r="C132" s="163">
        <f>IF(ISERROR(VLOOKUP(D132,大会参加集計表!#REF!,2,0)),"",VLOOKUP(D132,大会参加集計表!#REF!,2,0))</f>
      </c>
      <c r="D132" s="61">
        <f t="shared" si="3"/>
      </c>
      <c r="E132" s="177"/>
      <c r="F132" s="178"/>
      <c r="G132" s="111"/>
      <c r="H132" s="111"/>
      <c r="I132" s="179"/>
      <c r="J132" s="181"/>
      <c r="K132" s="112"/>
      <c r="L132" s="180"/>
      <c r="M132" s="180"/>
    </row>
    <row r="133" spans="3:13" ht="13.5" customHeight="1">
      <c r="C133" s="163">
        <f>IF(ISERROR(VLOOKUP(D133,大会参加集計表!#REF!,2,0)),"",VLOOKUP(D133,大会参加集計表!#REF!,2,0))</f>
      </c>
      <c r="D133" s="61">
        <f t="shared" si="3"/>
      </c>
      <c r="E133" s="177"/>
      <c r="F133" s="178"/>
      <c r="G133" s="111"/>
      <c r="H133" s="111"/>
      <c r="I133" s="179"/>
      <c r="J133" s="181"/>
      <c r="K133" s="112"/>
      <c r="L133" s="180"/>
      <c r="M133" s="180"/>
    </row>
    <row r="134" spans="3:13" ht="13.5" customHeight="1">
      <c r="C134" s="163">
        <f>IF(ISERROR(VLOOKUP(D134,大会参加集計表!#REF!,2,0)),"",VLOOKUP(D134,大会参加集計表!#REF!,2,0))</f>
      </c>
      <c r="D134" s="61">
        <f t="shared" si="3"/>
      </c>
      <c r="E134" s="177"/>
      <c r="F134" s="178"/>
      <c r="G134" s="111"/>
      <c r="H134" s="111"/>
      <c r="I134" s="179"/>
      <c r="J134" s="181"/>
      <c r="K134" s="112"/>
      <c r="L134" s="180"/>
      <c r="M134" s="180"/>
    </row>
    <row r="135" spans="3:13" ht="13.5" customHeight="1">
      <c r="C135" s="163">
        <f>IF(ISERROR(VLOOKUP(D135,大会参加集計表!#REF!,2,0)),"",VLOOKUP(D135,大会参加集計表!#REF!,2,0))</f>
      </c>
      <c r="D135" s="61">
        <f t="shared" si="3"/>
      </c>
      <c r="E135" s="177"/>
      <c r="F135" s="178"/>
      <c r="G135" s="111"/>
      <c r="H135" s="111"/>
      <c r="I135" s="179"/>
      <c r="J135" s="181"/>
      <c r="K135" s="112"/>
      <c r="L135" s="180"/>
      <c r="M135" s="180"/>
    </row>
    <row r="136" spans="3:13" ht="13.5" customHeight="1">
      <c r="C136" s="163">
        <f>IF(ISERROR(VLOOKUP(D136,大会参加集計表!#REF!,2,0)),"",VLOOKUP(D136,大会参加集計表!#REF!,2,0))</f>
      </c>
      <c r="D136" s="61">
        <f t="shared" si="3"/>
      </c>
      <c r="E136" s="177"/>
      <c r="F136" s="178"/>
      <c r="G136" s="111"/>
      <c r="H136" s="111"/>
      <c r="I136" s="179"/>
      <c r="J136" s="181"/>
      <c r="K136" s="112"/>
      <c r="L136" s="180"/>
      <c r="M136" s="180"/>
    </row>
    <row r="137" spans="3:13" ht="13.5" customHeight="1">
      <c r="C137" s="163">
        <f>IF(ISERROR(VLOOKUP(D137,大会参加集計表!#REF!,2,0)),"",VLOOKUP(D137,大会参加集計表!#REF!,2,0))</f>
      </c>
      <c r="D137" s="61">
        <f t="shared" si="3"/>
      </c>
      <c r="E137" s="177"/>
      <c r="F137" s="178"/>
      <c r="G137" s="111"/>
      <c r="H137" s="111"/>
      <c r="I137" s="179"/>
      <c r="J137" s="181"/>
      <c r="K137" s="112"/>
      <c r="L137" s="180"/>
      <c r="M137" s="180"/>
    </row>
    <row r="138" spans="3:13" ht="13.5" customHeight="1">
      <c r="C138" s="163">
        <f>IF(ISERROR(VLOOKUP(D138,大会参加集計表!#REF!,2,0)),"",VLOOKUP(D138,大会参加集計表!#REF!,2,0))</f>
      </c>
      <c r="D138" s="61">
        <f t="shared" si="3"/>
      </c>
      <c r="E138" s="177"/>
      <c r="F138" s="178"/>
      <c r="G138" s="111"/>
      <c r="H138" s="111"/>
      <c r="I138" s="179"/>
      <c r="J138" s="181"/>
      <c r="K138" s="112"/>
      <c r="L138" s="180"/>
      <c r="M138" s="180"/>
    </row>
    <row r="139" spans="3:13" ht="13.5" customHeight="1">
      <c r="C139" s="163">
        <f>IF(ISERROR(VLOOKUP(D139,大会参加集計表!#REF!,2,0)),"",VLOOKUP(D139,大会参加集計表!#REF!,2,0))</f>
      </c>
      <c r="D139" s="61">
        <f t="shared" si="3"/>
      </c>
      <c r="E139" s="177"/>
      <c r="F139" s="178"/>
      <c r="G139" s="111"/>
      <c r="H139" s="111"/>
      <c r="I139" s="179"/>
      <c r="J139" s="181"/>
      <c r="K139" s="112"/>
      <c r="L139" s="180"/>
      <c r="M139" s="180"/>
    </row>
    <row r="140" spans="3:13" ht="13.5" customHeight="1">
      <c r="C140" s="163">
        <f>IF(ISERROR(VLOOKUP(D140,大会参加集計表!#REF!,2,0)),"",VLOOKUP(D140,大会参加集計表!#REF!,2,0))</f>
      </c>
      <c r="D140" s="61">
        <f t="shared" si="3"/>
      </c>
      <c r="E140" s="177"/>
      <c r="F140" s="178"/>
      <c r="G140" s="111"/>
      <c r="H140" s="111"/>
      <c r="I140" s="179"/>
      <c r="J140" s="181"/>
      <c r="K140" s="112"/>
      <c r="L140" s="180"/>
      <c r="M140" s="180"/>
    </row>
    <row r="141" spans="3:13" ht="16.5">
      <c r="C141" s="163">
        <f>IF(ISERROR(VLOOKUP(D141,大会参加集計表!#REF!,2,0)),"",VLOOKUP(D141,大会参加集計表!#REF!,2,0))</f>
      </c>
      <c r="D141" s="61">
        <f t="shared" si="3"/>
      </c>
      <c r="E141" s="177"/>
      <c r="F141" s="178"/>
      <c r="G141" s="111"/>
      <c r="H141" s="111"/>
      <c r="I141" s="179"/>
      <c r="J141" s="181"/>
      <c r="K141" s="112"/>
      <c r="L141" s="180"/>
      <c r="M141" s="180"/>
    </row>
    <row r="142" spans="3:13" ht="16.5">
      <c r="C142" s="163">
        <f>IF(ISERROR(VLOOKUP(D142,大会参加集計表!#REF!,2,0)),"",VLOOKUP(D142,大会参加集計表!#REF!,2,0))</f>
      </c>
      <c r="D142" s="61">
        <f t="shared" si="3"/>
      </c>
      <c r="E142" s="177"/>
      <c r="F142" s="178"/>
      <c r="G142" s="111"/>
      <c r="H142" s="111"/>
      <c r="I142" s="179"/>
      <c r="J142" s="181"/>
      <c r="K142" s="112"/>
      <c r="L142" s="180"/>
      <c r="M142" s="180"/>
    </row>
    <row r="143" spans="3:13" ht="16.5">
      <c r="C143" s="163">
        <f>IF(ISERROR(VLOOKUP(D143,大会参加集計表!#REF!,2,0)),"",VLOOKUP(D143,大会参加集計表!#REF!,2,0))</f>
      </c>
      <c r="D143" s="61">
        <f t="shared" si="3"/>
      </c>
      <c r="E143" s="177"/>
      <c r="F143" s="178"/>
      <c r="G143" s="111"/>
      <c r="H143" s="111"/>
      <c r="I143" s="179"/>
      <c r="J143" s="181"/>
      <c r="K143" s="112"/>
      <c r="L143" s="180"/>
      <c r="M143" s="180"/>
    </row>
    <row r="144" spans="3:13" ht="16.5">
      <c r="C144" s="163"/>
      <c r="D144" s="61"/>
      <c r="E144" s="177"/>
      <c r="F144" s="178"/>
      <c r="G144" s="111"/>
      <c r="H144" s="111"/>
      <c r="I144" s="179"/>
      <c r="J144" s="181"/>
      <c r="K144" s="112"/>
      <c r="L144" s="180"/>
      <c r="M144" s="180"/>
    </row>
    <row r="145" spans="3:13" ht="16.5">
      <c r="C145" s="163">
        <f>IF(ISERROR(VLOOKUP(D145,大会参加集計表!#REF!,2,0)),"",VLOOKUP(D145,大会参加集計表!#REF!,2,0))</f>
      </c>
      <c r="D145" s="61">
        <f t="shared" si="3"/>
      </c>
      <c r="E145" s="177"/>
      <c r="F145" s="178"/>
      <c r="G145" s="111"/>
      <c r="H145" s="111"/>
      <c r="I145" s="179"/>
      <c r="J145" s="181"/>
      <c r="K145" s="112"/>
      <c r="L145" s="180"/>
      <c r="M145" s="180"/>
    </row>
    <row r="146" spans="3:13" ht="16.5">
      <c r="C146" s="163">
        <f>IF(ISERROR(VLOOKUP(D146,大会参加集計表!#REF!,2,0)),"",VLOOKUP(D146,大会参加集計表!#REF!,2,0))</f>
      </c>
      <c r="D146" s="61">
        <f t="shared" si="3"/>
      </c>
      <c r="E146" s="177"/>
      <c r="F146" s="178"/>
      <c r="G146" s="111"/>
      <c r="H146" s="111"/>
      <c r="I146" s="179"/>
      <c r="J146" s="181"/>
      <c r="K146" s="112"/>
      <c r="L146" s="180"/>
      <c r="M146" s="180"/>
    </row>
    <row r="147" spans="3:13" ht="16.5">
      <c r="C147" s="163">
        <f>IF(ISERROR(VLOOKUP(D147,大会参加集計表!#REF!,2,0)),"",VLOOKUP(D147,大会参加集計表!#REF!,2,0))</f>
      </c>
      <c r="D147" s="61">
        <f t="shared" si="3"/>
      </c>
      <c r="E147" s="177"/>
      <c r="F147" s="178"/>
      <c r="G147" s="111"/>
      <c r="H147" s="111"/>
      <c r="I147" s="179"/>
      <c r="J147" s="181"/>
      <c r="K147" s="112"/>
      <c r="L147" s="180"/>
      <c r="M147" s="180"/>
    </row>
    <row r="148" spans="3:13" ht="16.5">
      <c r="C148" s="163">
        <f>IF(ISERROR(VLOOKUP(D148,大会参加集計表!#REF!,2,0)),"",VLOOKUP(D148,大会参加集計表!#REF!,2,0))</f>
      </c>
      <c r="D148" s="61">
        <f t="shared" si="3"/>
      </c>
      <c r="E148" s="177"/>
      <c r="F148" s="178"/>
      <c r="G148" s="111"/>
      <c r="H148" s="111"/>
      <c r="I148" s="179"/>
      <c r="J148" s="181"/>
      <c r="K148" s="134"/>
      <c r="L148" s="180"/>
      <c r="M148" s="180"/>
    </row>
    <row r="149" spans="7:11" ht="12.75">
      <c r="G149" s="14"/>
      <c r="H149" s="14"/>
      <c r="I149" s="14"/>
      <c r="J149" s="14"/>
      <c r="K149" s="135"/>
    </row>
    <row r="150" spans="7:11" ht="12.75">
      <c r="G150" s="14"/>
      <c r="H150" s="14"/>
      <c r="I150" s="14"/>
      <c r="J150" s="14"/>
      <c r="K150" s="135"/>
    </row>
    <row r="151" spans="7:11" ht="12.75">
      <c r="G151" s="14"/>
      <c r="H151" s="14"/>
      <c r="I151" s="14"/>
      <c r="J151" s="14"/>
      <c r="K151" s="135"/>
    </row>
    <row r="152" spans="7:11" ht="12.75">
      <c r="G152" s="14"/>
      <c r="H152" s="14"/>
      <c r="I152" s="14"/>
      <c r="J152" s="14"/>
      <c r="K152" s="15"/>
    </row>
    <row r="153" spans="7:11" ht="12.75">
      <c r="G153" s="14"/>
      <c r="H153" s="14"/>
      <c r="I153" s="14"/>
      <c r="J153" s="14"/>
      <c r="K153" s="15"/>
    </row>
    <row r="154" spans="7:11" ht="12.75">
      <c r="G154" s="14"/>
      <c r="H154" s="14"/>
      <c r="I154" s="14"/>
      <c r="J154" s="14"/>
      <c r="K154" s="15"/>
    </row>
    <row r="155" spans="7:11" ht="12.75">
      <c r="G155" s="14"/>
      <c r="H155" s="14"/>
      <c r="I155" s="14"/>
      <c r="J155" s="14"/>
      <c r="K155" s="15"/>
    </row>
    <row r="156" spans="7:11" ht="12.75">
      <c r="G156" s="14"/>
      <c r="H156" s="14"/>
      <c r="I156" s="14"/>
      <c r="J156" s="14"/>
      <c r="K156" s="15"/>
    </row>
    <row r="157" spans="7:11" ht="12.75">
      <c r="G157" s="14"/>
      <c r="H157" s="14"/>
      <c r="I157" s="14"/>
      <c r="J157" s="14"/>
      <c r="K157" s="15"/>
    </row>
    <row r="158" spans="7:11" ht="12.75">
      <c r="G158" s="14"/>
      <c r="H158" s="14"/>
      <c r="I158" s="14"/>
      <c r="J158" s="14"/>
      <c r="K158" s="15"/>
    </row>
    <row r="159" spans="7:11" ht="12.75">
      <c r="G159" s="14"/>
      <c r="H159" s="14"/>
      <c r="I159" s="14"/>
      <c r="J159" s="14"/>
      <c r="K159" s="15"/>
    </row>
    <row r="160" spans="7:11" ht="12.75">
      <c r="G160" s="14"/>
      <c r="H160" s="14"/>
      <c r="I160" s="14"/>
      <c r="J160" s="14"/>
      <c r="K160" s="15"/>
    </row>
    <row r="161" spans="7:11" ht="12.75">
      <c r="G161" s="14"/>
      <c r="H161" s="14"/>
      <c r="I161" s="14"/>
      <c r="J161" s="14"/>
      <c r="K161" s="15"/>
    </row>
    <row r="162" spans="7:11" ht="12.75">
      <c r="G162" s="14"/>
      <c r="H162" s="14"/>
      <c r="I162" s="14"/>
      <c r="J162" s="14"/>
      <c r="K162" s="15"/>
    </row>
    <row r="163" spans="7:11" ht="12.75">
      <c r="G163" s="14"/>
      <c r="H163" s="14"/>
      <c r="I163" s="14"/>
      <c r="J163" s="14"/>
      <c r="K163" s="15"/>
    </row>
    <row r="164" spans="7:11" ht="12.75">
      <c r="G164" s="14"/>
      <c r="H164" s="14"/>
      <c r="I164" s="14"/>
      <c r="J164" s="14"/>
      <c r="K164" s="15"/>
    </row>
    <row r="165" spans="7:11" ht="12.75">
      <c r="G165" s="14"/>
      <c r="H165" s="14"/>
      <c r="I165" s="14"/>
      <c r="J165" s="14"/>
      <c r="K165" s="15"/>
    </row>
    <row r="166" spans="7:11" ht="12.75">
      <c r="G166" s="14"/>
      <c r="H166" s="14"/>
      <c r="I166" s="14"/>
      <c r="J166" s="14"/>
      <c r="K166" s="15"/>
    </row>
    <row r="167" spans="7:11" ht="12.75">
      <c r="G167" s="14"/>
      <c r="H167" s="14"/>
      <c r="I167" s="14"/>
      <c r="J167" s="14"/>
      <c r="K167" s="15"/>
    </row>
    <row r="168" spans="7:11" ht="12.75">
      <c r="G168" s="14"/>
      <c r="H168" s="14"/>
      <c r="I168" s="14"/>
      <c r="J168" s="14"/>
      <c r="K168" s="15"/>
    </row>
    <row r="169" spans="7:11" ht="12.75">
      <c r="G169" s="14"/>
      <c r="H169" s="14"/>
      <c r="I169" s="14"/>
      <c r="J169" s="14"/>
      <c r="K169" s="15"/>
    </row>
    <row r="170" spans="7:11" ht="12.75">
      <c r="G170" s="14"/>
      <c r="H170" s="14"/>
      <c r="I170" s="14"/>
      <c r="J170" s="14"/>
      <c r="K170" s="15"/>
    </row>
    <row r="171" spans="7:11" ht="12.75">
      <c r="G171" s="14"/>
      <c r="H171" s="14"/>
      <c r="I171" s="14"/>
      <c r="J171" s="14"/>
      <c r="K171" s="15"/>
    </row>
    <row r="172" spans="7:11" ht="12.75">
      <c r="G172" s="14"/>
      <c r="H172" s="14"/>
      <c r="I172" s="14"/>
      <c r="J172" s="14"/>
      <c r="K172" s="15"/>
    </row>
    <row r="173" spans="7:11" ht="12.75">
      <c r="G173" s="14"/>
      <c r="H173" s="14"/>
      <c r="I173" s="14"/>
      <c r="J173" s="14"/>
      <c r="K173" s="15"/>
    </row>
    <row r="174" spans="7:11" ht="12.75">
      <c r="G174" s="14"/>
      <c r="H174" s="14"/>
      <c r="I174" s="14"/>
      <c r="J174" s="14"/>
      <c r="K174" s="15"/>
    </row>
    <row r="175" spans="7:11" ht="12.75">
      <c r="G175" s="14"/>
      <c r="H175" s="14"/>
      <c r="I175" s="14"/>
      <c r="J175" s="14"/>
      <c r="K175" s="15"/>
    </row>
    <row r="176" spans="7:11" ht="12.75">
      <c r="G176" s="14"/>
      <c r="H176" s="14"/>
      <c r="I176" s="14"/>
      <c r="J176" s="14"/>
      <c r="K176" s="15"/>
    </row>
    <row r="177" spans="7:11" ht="12.75">
      <c r="G177" s="14"/>
      <c r="H177" s="14"/>
      <c r="I177" s="14"/>
      <c r="J177" s="14"/>
      <c r="K177" s="15"/>
    </row>
    <row r="178" spans="7:11" ht="12.75">
      <c r="G178" s="14"/>
      <c r="H178" s="14"/>
      <c r="I178" s="14"/>
      <c r="J178" s="14"/>
      <c r="K178" s="15"/>
    </row>
    <row r="179" spans="7:11" ht="12.75">
      <c r="G179" s="14"/>
      <c r="H179" s="14"/>
      <c r="I179" s="14"/>
      <c r="J179" s="14"/>
      <c r="K179" s="15"/>
    </row>
    <row r="180" spans="7:11" ht="12.75">
      <c r="G180" s="14"/>
      <c r="H180" s="14"/>
      <c r="I180" s="14"/>
      <c r="J180" s="14"/>
      <c r="K180" s="15"/>
    </row>
    <row r="181" spans="7:11" ht="12.75">
      <c r="G181" s="14"/>
      <c r="H181" s="14"/>
      <c r="I181" s="14"/>
      <c r="J181" s="14"/>
      <c r="K181" s="15"/>
    </row>
    <row r="182" spans="7:11" ht="12.75">
      <c r="G182" s="14"/>
      <c r="H182" s="14"/>
      <c r="I182" s="14"/>
      <c r="J182" s="14"/>
      <c r="K182" s="15"/>
    </row>
    <row r="183" spans="7:11" ht="12.75">
      <c r="G183" s="14"/>
      <c r="H183" s="14"/>
      <c r="I183" s="14"/>
      <c r="J183" s="14"/>
      <c r="K183" s="15"/>
    </row>
    <row r="184" spans="7:11" ht="12.75">
      <c r="G184" s="14"/>
      <c r="H184" s="14"/>
      <c r="I184" s="14"/>
      <c r="J184" s="14"/>
      <c r="K184" s="15"/>
    </row>
    <row r="185" spans="7:11" ht="12.75">
      <c r="G185" s="14"/>
      <c r="H185" s="14"/>
      <c r="I185" s="14"/>
      <c r="J185" s="14"/>
      <c r="K185" s="15"/>
    </row>
    <row r="186" spans="7:11" ht="12.75">
      <c r="G186" s="14"/>
      <c r="H186" s="14"/>
      <c r="I186" s="14"/>
      <c r="J186" s="14"/>
      <c r="K186" s="15"/>
    </row>
    <row r="187" spans="7:11" ht="12.75">
      <c r="G187" s="14"/>
      <c r="H187" s="14"/>
      <c r="I187" s="14"/>
      <c r="J187" s="14"/>
      <c r="K187" s="15"/>
    </row>
    <row r="188" spans="7:11" ht="12.75">
      <c r="G188" s="14"/>
      <c r="H188" s="14"/>
      <c r="I188" s="14"/>
      <c r="J188" s="14"/>
      <c r="K188" s="15"/>
    </row>
    <row r="189" spans="7:11" ht="12.75">
      <c r="G189" s="14"/>
      <c r="H189" s="14"/>
      <c r="I189" s="14"/>
      <c r="J189" s="14"/>
      <c r="K189" s="15"/>
    </row>
    <row r="190" spans="7:11" ht="12.75">
      <c r="G190" s="14"/>
      <c r="H190" s="14"/>
      <c r="I190" s="14"/>
      <c r="J190" s="14"/>
      <c r="K190" s="15"/>
    </row>
    <row r="191" spans="7:11" ht="12.75">
      <c r="G191" s="14"/>
      <c r="H191" s="14"/>
      <c r="I191" s="14"/>
      <c r="J191" s="14"/>
      <c r="K191" s="15"/>
    </row>
    <row r="192" spans="7:11" ht="12.75">
      <c r="G192" s="14"/>
      <c r="H192" s="14"/>
      <c r="I192" s="14"/>
      <c r="J192" s="14"/>
      <c r="K192" s="15"/>
    </row>
    <row r="193" spans="7:11" ht="12.75">
      <c r="G193" s="14"/>
      <c r="H193" s="14"/>
      <c r="I193" s="14"/>
      <c r="J193" s="14"/>
      <c r="K193" s="15"/>
    </row>
    <row r="194" spans="7:11" ht="12.75">
      <c r="G194" s="14"/>
      <c r="H194" s="14"/>
      <c r="I194" s="14"/>
      <c r="J194" s="14"/>
      <c r="K194" s="15"/>
    </row>
    <row r="195" spans="7:11" ht="12.75">
      <c r="G195" s="14"/>
      <c r="H195" s="14"/>
      <c r="I195" s="14"/>
      <c r="J195" s="14"/>
      <c r="K195" s="15"/>
    </row>
    <row r="196" spans="7:11" ht="12.75">
      <c r="G196" s="14"/>
      <c r="H196" s="14"/>
      <c r="I196" s="14"/>
      <c r="J196" s="14"/>
      <c r="K196" s="15"/>
    </row>
    <row r="197" spans="7:11" ht="12.75">
      <c r="G197" s="14"/>
      <c r="H197" s="14"/>
      <c r="I197" s="14"/>
      <c r="J197" s="14"/>
      <c r="K197" s="15"/>
    </row>
    <row r="198" spans="7:11" ht="12.75">
      <c r="G198" s="14"/>
      <c r="H198" s="14"/>
      <c r="I198" s="14"/>
      <c r="J198" s="14"/>
      <c r="K198" s="15"/>
    </row>
    <row r="199" spans="7:11" ht="12.75">
      <c r="G199" s="14"/>
      <c r="H199" s="14"/>
      <c r="I199" s="14"/>
      <c r="J199" s="14"/>
      <c r="K199" s="15"/>
    </row>
    <row r="200" spans="7:11" ht="12.75">
      <c r="G200" s="14"/>
      <c r="H200" s="14"/>
      <c r="I200" s="14"/>
      <c r="J200" s="14"/>
      <c r="K200" s="15"/>
    </row>
    <row r="201" spans="7:11" ht="12.75">
      <c r="G201" s="14"/>
      <c r="H201" s="14"/>
      <c r="I201" s="14"/>
      <c r="J201" s="14"/>
      <c r="K201" s="15"/>
    </row>
    <row r="202" spans="7:11" ht="12.75">
      <c r="G202" s="14"/>
      <c r="H202" s="14"/>
      <c r="I202" s="14"/>
      <c r="J202" s="14"/>
      <c r="K202" s="15"/>
    </row>
    <row r="203" spans="7:11" ht="12.75">
      <c r="G203" s="14"/>
      <c r="H203" s="14"/>
      <c r="I203" s="14"/>
      <c r="J203" s="14"/>
      <c r="K203" s="15"/>
    </row>
    <row r="204" spans="7:11" ht="12.75">
      <c r="G204" s="14"/>
      <c r="H204" s="14"/>
      <c r="I204" s="14"/>
      <c r="J204" s="14"/>
      <c r="K204" s="15"/>
    </row>
    <row r="205" spans="7:11" ht="12.75">
      <c r="G205" s="14"/>
      <c r="H205" s="14"/>
      <c r="I205" s="14"/>
      <c r="J205" s="14"/>
      <c r="K205" s="15"/>
    </row>
    <row r="206" spans="7:11" ht="12.75">
      <c r="G206" s="14"/>
      <c r="H206" s="14"/>
      <c r="I206" s="14"/>
      <c r="J206" s="14"/>
      <c r="K206" s="15"/>
    </row>
    <row r="207" spans="7:11" ht="12.75">
      <c r="G207" s="14"/>
      <c r="H207" s="14"/>
      <c r="I207" s="14"/>
      <c r="J207" s="14"/>
      <c r="K207" s="15"/>
    </row>
    <row r="208" spans="7:11" ht="12.75">
      <c r="G208" s="14"/>
      <c r="H208" s="14"/>
      <c r="I208" s="14"/>
      <c r="J208" s="14"/>
      <c r="K208" s="15"/>
    </row>
    <row r="209" spans="7:11" ht="12.75">
      <c r="G209" s="14"/>
      <c r="H209" s="14"/>
      <c r="I209" s="14"/>
      <c r="J209" s="14"/>
      <c r="K209" s="15"/>
    </row>
    <row r="210" spans="7:11" ht="12.75">
      <c r="G210" s="14"/>
      <c r="H210" s="14"/>
      <c r="I210" s="14"/>
      <c r="J210" s="14"/>
      <c r="K210" s="15"/>
    </row>
    <row r="211" spans="7:11" ht="12.75">
      <c r="G211" s="14"/>
      <c r="H211" s="14"/>
      <c r="I211" s="14"/>
      <c r="J211" s="14"/>
      <c r="K211" s="15"/>
    </row>
    <row r="212" spans="7:11" ht="12.75">
      <c r="G212" s="14"/>
      <c r="H212" s="14"/>
      <c r="I212" s="14"/>
      <c r="J212" s="14"/>
      <c r="K212" s="15"/>
    </row>
    <row r="213" spans="7:11" ht="12.75">
      <c r="G213" s="14"/>
      <c r="H213" s="14"/>
      <c r="I213" s="14"/>
      <c r="J213" s="14"/>
      <c r="K213" s="15"/>
    </row>
    <row r="214" spans="7:11" ht="12.75">
      <c r="G214" s="14"/>
      <c r="H214" s="14"/>
      <c r="I214" s="14"/>
      <c r="J214" s="14"/>
      <c r="K214" s="15"/>
    </row>
    <row r="215" spans="7:11" ht="12.75">
      <c r="G215" s="14"/>
      <c r="H215" s="14"/>
      <c r="I215" s="14"/>
      <c r="J215" s="14"/>
      <c r="K215" s="15"/>
    </row>
    <row r="216" spans="7:11" ht="12.75">
      <c r="G216" s="14"/>
      <c r="H216" s="14"/>
      <c r="I216" s="14"/>
      <c r="J216" s="14"/>
      <c r="K216" s="15"/>
    </row>
    <row r="217" spans="7:11" ht="12.75">
      <c r="G217" s="14"/>
      <c r="H217" s="14"/>
      <c r="I217" s="14"/>
      <c r="J217" s="14"/>
      <c r="K217" s="15"/>
    </row>
    <row r="218" spans="7:11" ht="12.75">
      <c r="G218" s="14"/>
      <c r="H218" s="14"/>
      <c r="I218" s="14"/>
      <c r="J218" s="14"/>
      <c r="K218" s="15"/>
    </row>
    <row r="219" spans="7:11" ht="12.75">
      <c r="G219" s="14"/>
      <c r="H219" s="14"/>
      <c r="I219" s="14"/>
      <c r="J219" s="14"/>
      <c r="K219" s="15"/>
    </row>
    <row r="220" spans="7:11" ht="12.75">
      <c r="G220" s="14"/>
      <c r="H220" s="14"/>
      <c r="I220" s="14"/>
      <c r="J220" s="14"/>
      <c r="K220" s="15"/>
    </row>
    <row r="221" spans="7:11" ht="12.75">
      <c r="G221" s="14"/>
      <c r="H221" s="14"/>
      <c r="I221" s="14"/>
      <c r="J221" s="14"/>
      <c r="K221" s="15"/>
    </row>
    <row r="222" spans="7:11" ht="12.75">
      <c r="G222" s="14"/>
      <c r="H222" s="14"/>
      <c r="I222" s="14"/>
      <c r="J222" s="14"/>
      <c r="K222" s="15"/>
    </row>
  </sheetData>
  <sheetProtection password="CECB" sheet="1"/>
  <mergeCells count="17">
    <mergeCell ref="D10:E11"/>
    <mergeCell ref="D12:D13"/>
    <mergeCell ref="E12:E13"/>
    <mergeCell ref="L12:M12"/>
    <mergeCell ref="G12:H12"/>
    <mergeCell ref="F12:F13"/>
    <mergeCell ref="K12:K13"/>
    <mergeCell ref="C14:D14"/>
    <mergeCell ref="C12:C13"/>
    <mergeCell ref="F3:G3"/>
    <mergeCell ref="F5:G5"/>
    <mergeCell ref="F7:G7"/>
    <mergeCell ref="F9:G9"/>
    <mergeCell ref="C3:E3"/>
    <mergeCell ref="C5:E5"/>
    <mergeCell ref="C7:E7"/>
    <mergeCell ref="C9:E9"/>
  </mergeCells>
  <conditionalFormatting sqref="D10:F11">
    <cfRule type="containsText" priority="4" dxfId="2" operator="containsText" stopIfTrue="1" text="未記入があります">
      <formula>NOT(ISERROR(SEARCH("未記入があります",D10)))</formula>
    </cfRule>
    <cfRule type="colorScale" priority="1" dxfId="3">
      <colorScale>
        <cfvo type="min" val="0"/>
        <cfvo type="max"/>
        <color rgb="FFFF7128"/>
        <color rgb="FFFFEF9C"/>
      </colorScale>
    </cfRule>
  </conditionalFormatting>
  <dataValidations count="9">
    <dataValidation type="list" allowBlank="1" showInputMessage="1" showErrorMessage="1" sqref="E16:E18 E20:E21">
      <formula1>$S$12:$S$30</formula1>
    </dataValidation>
    <dataValidation type="list" allowBlank="1" showInputMessage="1" showErrorMessage="1" sqref="L14">
      <formula1>$X$22:$X$29</formula1>
    </dataValidation>
    <dataValidation type="list" showInputMessage="1" showErrorMessage="1" sqref="M14">
      <formula1>$X$12:$X$19</formula1>
    </dataValidation>
    <dataValidation type="list" allowBlank="1" showInputMessage="1" showErrorMessage="1" sqref="E15 E19 E22:E148">
      <formula1>$S$12:$S$29</formula1>
    </dataValidation>
    <dataValidation type="list" allowBlank="1" showInputMessage="1" showErrorMessage="1" sqref="L16:L148 L15">
      <formula1>$U$22:$U$29</formula1>
    </dataValidation>
    <dataValidation type="list" allowBlank="1" showInputMessage="1" showErrorMessage="1" sqref="M15:M148">
      <formula1>$U$12:$U$20</formula1>
    </dataValidation>
    <dataValidation type="list" allowBlank="1" showInputMessage="1" showErrorMessage="1" sqref="I15:I148">
      <formula1>"1,2"</formula1>
    </dataValidation>
    <dataValidation allowBlank="1" showInputMessage="1" showErrorMessage="1" imeMode="halfAlpha" sqref="K15:K151 J15:J148"/>
    <dataValidation type="list" allowBlank="1" showInputMessage="1" showErrorMessage="1" sqref="F15:F148">
      <formula1>$S$30:$S$47</formula1>
    </dataValidation>
  </dataValidations>
  <printOptions/>
  <pageMargins left="0.3937007874015748" right="0.3937007874015748" top="0.3937007874015748" bottom="0.3937007874015748" header="0.5118110236220472" footer="0.5118110236220472"/>
  <pageSetup fitToHeight="0" fitToWidth="1" horizontalDpi="600" verticalDpi="600" orientation="portrait" paperSize="9" scale="65" r:id="rId3"/>
  <ignoredErrors>
    <ignoredError sqref="K14" numberStoredAsText="1"/>
  </ignoredErrors>
  <drawing r:id="rId2"/>
  <legacyDrawing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B1:T39"/>
  <sheetViews>
    <sheetView showGridLines="0" view="pageBreakPreview" zoomScale="90" zoomScaleNormal="80" zoomScaleSheetLayoutView="90" workbookViewId="0" topLeftCell="A1">
      <pane xSplit="3" ySplit="17" topLeftCell="D18" activePane="bottomRight" state="frozen"/>
      <selection pane="topLeft" activeCell="A1" sqref="A1"/>
      <selection pane="topRight" activeCell="D1" sqref="D1"/>
      <selection pane="bottomLeft" activeCell="A18" sqref="A18"/>
      <selection pane="bottomRight" activeCell="C1" sqref="C1"/>
    </sheetView>
  </sheetViews>
  <sheetFormatPr defaultColWidth="9.00390625" defaultRowHeight="13.5"/>
  <cols>
    <col min="1" max="1" width="3.125" style="0" customWidth="1"/>
    <col min="2" max="2" width="4.50390625" style="0" customWidth="1"/>
    <col min="3" max="3" width="16.00390625" style="0" customWidth="1"/>
    <col min="4" max="4" width="18.125" style="0" customWidth="1"/>
    <col min="5" max="5" width="5.625" style="0" customWidth="1"/>
    <col min="6" max="8" width="17.625" style="0" customWidth="1"/>
    <col min="10" max="17" width="8.875" style="0" customWidth="1"/>
    <col min="18" max="18" width="10.125" style="0" customWidth="1"/>
    <col min="19" max="20" width="8.875" style="0" hidden="1" customWidth="1"/>
  </cols>
  <sheetData>
    <row r="1" spans="3:12" ht="17.25">
      <c r="C1" s="2" t="s">
        <v>236</v>
      </c>
      <c r="K1" s="12"/>
      <c r="L1" s="4"/>
    </row>
    <row r="2" spans="3:12" ht="17.25">
      <c r="C2" s="2"/>
      <c r="H2" s="4"/>
      <c r="J2" s="4"/>
      <c r="K2" s="4"/>
      <c r="L2" s="4"/>
    </row>
    <row r="3" spans="2:15" ht="16.5">
      <c r="B3" s="245" t="s">
        <v>0</v>
      </c>
      <c r="C3" s="246"/>
      <c r="D3" s="247"/>
      <c r="E3" s="252">
        <f>IF('大会参加集計表'!F4="","",'大会参加集計表'!F4)</f>
      </c>
      <c r="F3" s="253"/>
      <c r="G3" s="254"/>
      <c r="H3" s="47"/>
      <c r="I3" s="47"/>
      <c r="J3" s="5"/>
      <c r="K3" s="5"/>
      <c r="L3" s="5"/>
      <c r="M3" s="1"/>
      <c r="N3" s="1"/>
      <c r="O3" s="1"/>
    </row>
    <row r="4" spans="4:12" ht="16.5">
      <c r="D4" s="10"/>
      <c r="E4" s="10"/>
      <c r="F4" s="48"/>
      <c r="G4" s="48"/>
      <c r="H4" s="49"/>
      <c r="I4" s="48"/>
      <c r="J4" s="5"/>
      <c r="K4" s="5"/>
      <c r="L4" s="4"/>
    </row>
    <row r="5" spans="2:15" ht="16.5">
      <c r="B5" s="245" t="s">
        <v>1</v>
      </c>
      <c r="C5" s="246"/>
      <c r="D5" s="247"/>
      <c r="E5" s="252">
        <f>IF('大会参加集計表'!E6="","",'大会参加集計表'!E6)</f>
      </c>
      <c r="F5" s="253"/>
      <c r="G5" s="254"/>
      <c r="H5" s="47"/>
      <c r="I5" s="47"/>
      <c r="J5" s="5"/>
      <c r="K5" s="5"/>
      <c r="L5" s="5"/>
      <c r="M5" s="1"/>
      <c r="N5" s="1"/>
      <c r="O5" s="1"/>
    </row>
    <row r="6" spans="4:12" ht="16.5">
      <c r="D6" s="10"/>
      <c r="E6" s="10"/>
      <c r="F6" s="48"/>
      <c r="G6" s="48"/>
      <c r="H6" s="49"/>
      <c r="I6" s="48"/>
      <c r="J6" s="5"/>
      <c r="K6" s="5"/>
      <c r="L6" s="4"/>
    </row>
    <row r="7" spans="2:15" ht="16.5">
      <c r="B7" s="245" t="s">
        <v>2</v>
      </c>
      <c r="C7" s="246"/>
      <c r="D7" s="247"/>
      <c r="E7" s="252">
        <f>IF('大会参加集計表'!E8="","",'大会参加集計表'!E8)</f>
      </c>
      <c r="F7" s="253"/>
      <c r="G7" s="254"/>
      <c r="H7" s="47"/>
      <c r="I7" s="47"/>
      <c r="J7" s="5"/>
      <c r="K7" s="5"/>
      <c r="L7" s="5"/>
      <c r="M7" s="1"/>
      <c r="N7" s="1"/>
      <c r="O7" s="1"/>
    </row>
    <row r="8" spans="4:12" ht="16.5">
      <c r="D8" s="10"/>
      <c r="E8" s="10"/>
      <c r="F8" s="48"/>
      <c r="G8" s="48"/>
      <c r="H8" s="49"/>
      <c r="I8" s="48"/>
      <c r="J8" s="5"/>
      <c r="K8" s="5"/>
      <c r="L8" s="4"/>
    </row>
    <row r="9" spans="2:15" ht="16.5">
      <c r="B9" s="245" t="s">
        <v>3</v>
      </c>
      <c r="C9" s="246"/>
      <c r="D9" s="247"/>
      <c r="E9" s="252">
        <f>IF('大会参加集計表'!E10="","",'大会参加集計表'!E10)</f>
      </c>
      <c r="F9" s="253"/>
      <c r="G9" s="254"/>
      <c r="H9" s="47"/>
      <c r="I9" s="47"/>
      <c r="J9" s="5"/>
      <c r="K9" s="5"/>
      <c r="L9" s="5"/>
      <c r="M9" s="1"/>
      <c r="N9" s="1"/>
      <c r="O9" s="1"/>
    </row>
    <row r="10" ht="4.5" customHeight="1"/>
    <row r="11" spans="3:5" ht="4.5" customHeight="1">
      <c r="C11" s="251"/>
      <c r="D11" s="251"/>
      <c r="E11" s="4"/>
    </row>
    <row r="12" spans="3:5" ht="4.5" customHeight="1">
      <c r="C12" s="251"/>
      <c r="D12" s="251"/>
      <c r="E12" s="4"/>
    </row>
    <row r="13" ht="4.5" customHeight="1"/>
    <row r="14" ht="4.5" customHeight="1"/>
    <row r="15" spans="2:20" ht="12.75">
      <c r="B15" s="243"/>
      <c r="C15" s="248" t="s">
        <v>12</v>
      </c>
      <c r="D15" s="250" t="s">
        <v>55</v>
      </c>
      <c r="E15" s="248" t="s">
        <v>219</v>
      </c>
      <c r="F15" s="256" t="s">
        <v>10</v>
      </c>
      <c r="G15" s="257"/>
      <c r="H15" s="257"/>
      <c r="I15" s="6"/>
      <c r="J15" s="89"/>
      <c r="K15" s="89"/>
      <c r="L15" s="89"/>
      <c r="M15" s="89"/>
      <c r="N15" s="89"/>
      <c r="O15" s="89"/>
      <c r="P15" s="89"/>
      <c r="Q15" s="89"/>
      <c r="R15" s="89"/>
      <c r="S15" s="89"/>
      <c r="T15" s="6"/>
    </row>
    <row r="16" spans="2:20" ht="13.5" customHeight="1">
      <c r="B16" s="244"/>
      <c r="C16" s="249"/>
      <c r="D16" s="250"/>
      <c r="E16" s="249"/>
      <c r="F16" s="258"/>
      <c r="G16" s="259"/>
      <c r="H16" s="259"/>
      <c r="I16" s="6"/>
      <c r="J16" s="88"/>
      <c r="K16" s="88"/>
      <c r="L16" s="90"/>
      <c r="M16" s="90"/>
      <c r="N16" s="182"/>
      <c r="O16" s="183"/>
      <c r="P16" s="183"/>
      <c r="Q16" s="182"/>
      <c r="R16" s="90"/>
      <c r="S16" s="89"/>
      <c r="T16" s="6"/>
    </row>
    <row r="17" spans="2:20" ht="12.75">
      <c r="B17" s="170"/>
      <c r="C17" s="171" t="s">
        <v>203</v>
      </c>
      <c r="D17" s="172" t="s">
        <v>14</v>
      </c>
      <c r="E17" s="172" t="s">
        <v>220</v>
      </c>
      <c r="F17" s="173" t="s">
        <v>200</v>
      </c>
      <c r="G17" s="173" t="s">
        <v>201</v>
      </c>
      <c r="H17" s="173" t="s">
        <v>202</v>
      </c>
      <c r="I17" s="6"/>
      <c r="J17" s="88"/>
      <c r="K17" s="88"/>
      <c r="L17" s="88"/>
      <c r="M17" s="88"/>
      <c r="N17" s="96"/>
      <c r="O17" s="183"/>
      <c r="P17" s="183"/>
      <c r="Q17" s="96"/>
      <c r="R17" s="95"/>
      <c r="S17" s="89"/>
      <c r="T17" s="6"/>
    </row>
    <row r="18" spans="2:20" ht="13.5" customHeight="1">
      <c r="B18" s="163">
        <f>IF(ISERROR(VLOOKUP(C18,大会参加集計表!#REF!,2,0)),"",VLOOKUP(C18,大会参加集計表!#REF!,2,0))</f>
      </c>
      <c r="C18" s="144">
        <f aca="true" t="shared" si="0" ref="C18:C35">IF(F18="","",$E$3)</f>
      </c>
      <c r="D18" s="176"/>
      <c r="E18" s="176"/>
      <c r="F18" s="156"/>
      <c r="G18" s="156"/>
      <c r="H18" s="156"/>
      <c r="I18" s="6"/>
      <c r="J18" s="96"/>
      <c r="K18" s="96"/>
      <c r="L18" s="96"/>
      <c r="M18" s="96"/>
      <c r="N18" s="96"/>
      <c r="O18" s="183"/>
      <c r="P18" s="183"/>
      <c r="Q18" s="96"/>
      <c r="R18" s="95"/>
      <c r="S18" s="89" t="s">
        <v>218</v>
      </c>
      <c r="T18" s="6"/>
    </row>
    <row r="19" spans="2:20" ht="13.5" customHeight="1">
      <c r="B19" s="163">
        <f>IF(ISERROR(VLOOKUP(C19,大会参加集計表!#REF!,2,0)),"",VLOOKUP(C19,大会参加集計表!#REF!,2,0))</f>
      </c>
      <c r="C19" s="144">
        <f t="shared" si="0"/>
      </c>
      <c r="D19" s="176"/>
      <c r="E19" s="176"/>
      <c r="F19" s="156"/>
      <c r="G19" s="156"/>
      <c r="H19" s="156"/>
      <c r="I19" s="6"/>
      <c r="J19" s="96"/>
      <c r="K19" s="96"/>
      <c r="L19" s="96"/>
      <c r="M19" s="96"/>
      <c r="N19" s="96"/>
      <c r="O19" s="183"/>
      <c r="P19" s="183"/>
      <c r="Q19" s="96"/>
      <c r="R19" s="95"/>
      <c r="S19" s="89" t="s">
        <v>220</v>
      </c>
      <c r="T19" s="6"/>
    </row>
    <row r="20" spans="2:20" ht="13.5" customHeight="1">
      <c r="B20" s="163">
        <f>IF(ISERROR(VLOOKUP(C20,大会参加集計表!#REF!,2,0)),"",VLOOKUP(C20,大会参加集計表!#REF!,2,0))</f>
      </c>
      <c r="C20" s="144">
        <f t="shared" si="0"/>
      </c>
      <c r="D20" s="176"/>
      <c r="E20" s="176"/>
      <c r="F20" s="156"/>
      <c r="G20" s="156"/>
      <c r="H20" s="156"/>
      <c r="I20" s="6"/>
      <c r="J20" s="96"/>
      <c r="K20" s="96"/>
      <c r="L20" s="96"/>
      <c r="M20" s="96"/>
      <c r="N20" s="96"/>
      <c r="O20" s="183"/>
      <c r="P20" s="183"/>
      <c r="Q20" s="96"/>
      <c r="R20" s="255"/>
      <c r="S20" s="89"/>
      <c r="T20" s="6"/>
    </row>
    <row r="21" spans="2:20" ht="13.5" customHeight="1">
      <c r="B21" s="163">
        <f>IF(ISERROR(VLOOKUP(C21,大会参加集計表!#REF!,2,0)),"",VLOOKUP(C21,大会参加集計表!#REF!,2,0))</f>
      </c>
      <c r="C21" s="144">
        <f t="shared" si="0"/>
      </c>
      <c r="D21" s="176"/>
      <c r="E21" s="176"/>
      <c r="F21" s="156"/>
      <c r="G21" s="156"/>
      <c r="H21" s="156"/>
      <c r="I21" s="6"/>
      <c r="J21" s="96"/>
      <c r="K21" s="96"/>
      <c r="L21" s="96"/>
      <c r="M21" s="96"/>
      <c r="N21" s="96"/>
      <c r="O21" s="183"/>
      <c r="P21" s="183"/>
      <c r="Q21" s="96"/>
      <c r="R21" s="255"/>
      <c r="S21" s="89"/>
      <c r="T21" s="6"/>
    </row>
    <row r="22" spans="2:20" ht="13.5" customHeight="1">
      <c r="B22" s="163">
        <f>IF(ISERROR(VLOOKUP(C22,大会参加集計表!#REF!,2,0)),"",VLOOKUP(C22,大会参加集計表!#REF!,2,0))</f>
      </c>
      <c r="C22" s="144">
        <f t="shared" si="0"/>
      </c>
      <c r="D22" s="176"/>
      <c r="E22" s="176"/>
      <c r="F22" s="156"/>
      <c r="G22" s="156"/>
      <c r="H22" s="156"/>
      <c r="I22" s="6"/>
      <c r="J22" s="97"/>
      <c r="K22" s="97"/>
      <c r="L22" s="97"/>
      <c r="M22" s="97"/>
      <c r="N22" s="97"/>
      <c r="O22" s="97"/>
      <c r="P22" s="97"/>
      <c r="Q22" s="97"/>
      <c r="R22" s="6"/>
      <c r="S22" s="6"/>
      <c r="T22" s="6"/>
    </row>
    <row r="23" spans="2:17" ht="13.5" customHeight="1">
      <c r="B23" s="163">
        <f>IF(ISERROR(VLOOKUP(C23,大会参加集計表!#REF!,2,0)),"",VLOOKUP(C23,大会参加集計表!#REF!,2,0))</f>
      </c>
      <c r="C23" s="144">
        <f t="shared" si="0"/>
      </c>
      <c r="D23" s="176"/>
      <c r="E23" s="176"/>
      <c r="F23" s="156"/>
      <c r="G23" s="156"/>
      <c r="H23" s="156"/>
      <c r="J23" s="98"/>
      <c r="K23" s="98"/>
      <c r="L23" s="98"/>
      <c r="M23" s="98"/>
      <c r="N23" s="98"/>
      <c r="O23" s="98"/>
      <c r="P23" s="98"/>
      <c r="Q23" s="98"/>
    </row>
    <row r="24" spans="2:17" ht="13.5" customHeight="1">
      <c r="B24" s="163">
        <f>IF(ISERROR(VLOOKUP(C24,大会参加集計表!#REF!,2,0)),"",VLOOKUP(C24,大会参加集計表!#REF!,2,0))</f>
      </c>
      <c r="C24" s="144">
        <f t="shared" si="0"/>
      </c>
      <c r="D24" s="176"/>
      <c r="E24" s="176"/>
      <c r="F24" s="156"/>
      <c r="G24" s="156"/>
      <c r="H24" s="156"/>
      <c r="J24" s="98"/>
      <c r="K24" s="98"/>
      <c r="L24" s="98"/>
      <c r="M24" s="98"/>
      <c r="N24" s="98"/>
      <c r="O24" s="98"/>
      <c r="P24" s="98"/>
      <c r="Q24" s="98"/>
    </row>
    <row r="25" spans="2:17" ht="13.5" customHeight="1">
      <c r="B25" s="163">
        <f>IF(ISERROR(VLOOKUP(C25,大会参加集計表!#REF!,2,0)),"",VLOOKUP(C25,大会参加集計表!#REF!,2,0))</f>
      </c>
      <c r="C25" s="144">
        <f t="shared" si="0"/>
      </c>
      <c r="D25" s="176"/>
      <c r="E25" s="176"/>
      <c r="F25" s="156"/>
      <c r="G25" s="156"/>
      <c r="H25" s="156"/>
      <c r="J25" s="98"/>
      <c r="K25" s="98"/>
      <c r="L25" s="98"/>
      <c r="M25" s="98"/>
      <c r="N25" s="98"/>
      <c r="O25" s="98"/>
      <c r="P25" s="98"/>
      <c r="Q25" s="98"/>
    </row>
    <row r="26" spans="2:8" ht="13.5" customHeight="1">
      <c r="B26" s="163">
        <f>IF(ISERROR(VLOOKUP(C26,大会参加集計表!#REF!,2,0)),"",VLOOKUP(C26,大会参加集計表!#REF!,2,0))</f>
      </c>
      <c r="C26" s="144">
        <f t="shared" si="0"/>
      </c>
      <c r="D26" s="176"/>
      <c r="E26" s="176"/>
      <c r="F26" s="156"/>
      <c r="G26" s="156"/>
      <c r="H26" s="156"/>
    </row>
    <row r="27" spans="2:20" ht="13.5" customHeight="1">
      <c r="B27" s="163">
        <f>IF(ISERROR(VLOOKUP(C27,大会参加集計表!#REF!,2,0)),"",VLOOKUP(C27,大会参加集計表!#REF!,2,0))</f>
      </c>
      <c r="C27" s="144">
        <f t="shared" si="0"/>
      </c>
      <c r="D27" s="176"/>
      <c r="E27" s="176"/>
      <c r="F27" s="156"/>
      <c r="G27" s="156"/>
      <c r="H27" s="156"/>
      <c r="S27" s="260" t="s">
        <v>13</v>
      </c>
      <c r="T27" s="260"/>
    </row>
    <row r="28" spans="2:20" ht="13.5" customHeight="1">
      <c r="B28" s="163">
        <f>IF(ISERROR(VLOOKUP(C28,大会参加集計表!#REF!,2,0)),"",VLOOKUP(C28,大会参加集計表!#REF!,2,0))</f>
      </c>
      <c r="C28" s="144">
        <f t="shared" si="0"/>
      </c>
      <c r="D28" s="176"/>
      <c r="E28" s="176"/>
      <c r="F28" s="156"/>
      <c r="G28" s="156"/>
      <c r="H28" s="156"/>
      <c r="J28" s="10"/>
      <c r="K28" s="10"/>
      <c r="L28" s="10"/>
      <c r="M28" s="10"/>
      <c r="N28" s="10"/>
      <c r="O28" s="10"/>
      <c r="P28" s="10"/>
      <c r="Q28" s="10"/>
      <c r="R28" s="10"/>
      <c r="S28" s="260" t="s">
        <v>14</v>
      </c>
      <c r="T28" s="260"/>
    </row>
    <row r="29" spans="2:20" ht="13.5" customHeight="1">
      <c r="B29" s="163">
        <f>IF(ISERROR(VLOOKUP(C29,大会参加集計表!#REF!,2,0)),"",VLOOKUP(C29,大会参加集計表!#REF!,2,0))</f>
      </c>
      <c r="C29" s="144">
        <f t="shared" si="0"/>
      </c>
      <c r="D29" s="176"/>
      <c r="E29" s="176"/>
      <c r="F29" s="156"/>
      <c r="G29" s="156"/>
      <c r="H29" s="156"/>
      <c r="J29" s="10"/>
      <c r="K29" s="10"/>
      <c r="L29" s="10"/>
      <c r="M29" s="10"/>
      <c r="N29" s="10"/>
      <c r="O29" s="10"/>
      <c r="P29" s="10"/>
      <c r="Q29" s="10"/>
      <c r="R29" s="10"/>
      <c r="S29" s="260" t="s">
        <v>15</v>
      </c>
      <c r="T29" s="260"/>
    </row>
    <row r="30" spans="2:20" ht="13.5" customHeight="1">
      <c r="B30" s="163">
        <f>IF(ISERROR(VLOOKUP(C30,大会参加集計表!#REF!,2,0)),"",VLOOKUP(C30,大会参加集計表!#REF!,2,0))</f>
      </c>
      <c r="C30" s="144">
        <f t="shared" si="0"/>
      </c>
      <c r="D30" s="176"/>
      <c r="E30" s="176"/>
      <c r="F30" s="156"/>
      <c r="G30" s="156"/>
      <c r="H30" s="156"/>
      <c r="J30" s="99"/>
      <c r="K30" s="99"/>
      <c r="L30" s="23"/>
      <c r="M30" s="23"/>
      <c r="N30" s="23"/>
      <c r="O30" s="23"/>
      <c r="P30" s="23"/>
      <c r="Q30" s="23"/>
      <c r="R30" s="100"/>
      <c r="S30" s="260" t="s">
        <v>16</v>
      </c>
      <c r="T30" s="260"/>
    </row>
    <row r="31" spans="2:20" ht="13.5" customHeight="1">
      <c r="B31" s="163">
        <f>IF(ISERROR(VLOOKUP(C31,大会参加集計表!#REF!,2,0)),"",VLOOKUP(C31,大会参加集計表!#REF!,2,0))</f>
      </c>
      <c r="C31" s="144">
        <f t="shared" si="0"/>
      </c>
      <c r="D31" s="176"/>
      <c r="E31" s="176"/>
      <c r="F31" s="156"/>
      <c r="G31" s="156"/>
      <c r="H31" s="156"/>
      <c r="J31" s="101"/>
      <c r="K31" s="101"/>
      <c r="L31" s="239"/>
      <c r="M31" s="239"/>
      <c r="N31" s="239"/>
      <c r="O31" s="239"/>
      <c r="P31" s="239"/>
      <c r="Q31" s="239"/>
      <c r="R31" s="91"/>
      <c r="S31" s="260" t="s">
        <v>17</v>
      </c>
      <c r="T31" s="260"/>
    </row>
    <row r="32" spans="2:20" ht="13.5" customHeight="1">
      <c r="B32" s="163">
        <f>IF(ISERROR(VLOOKUP(C32,大会参加集計表!#REF!,2,0)),"",VLOOKUP(C32,大会参加集計表!#REF!,2,0))</f>
      </c>
      <c r="C32" s="144">
        <f t="shared" si="0"/>
      </c>
      <c r="D32" s="176"/>
      <c r="E32" s="176"/>
      <c r="F32" s="156"/>
      <c r="G32" s="156"/>
      <c r="H32" s="156"/>
      <c r="J32" s="101"/>
      <c r="K32" s="101"/>
      <c r="L32" s="241"/>
      <c r="M32" s="241"/>
      <c r="N32" s="241"/>
      <c r="O32" s="241"/>
      <c r="P32" s="241"/>
      <c r="Q32" s="241"/>
      <c r="R32" s="92"/>
      <c r="S32" s="260" t="s">
        <v>18</v>
      </c>
      <c r="T32" s="260"/>
    </row>
    <row r="33" spans="2:18" ht="13.5" customHeight="1">
      <c r="B33" s="163">
        <f>IF(ISERROR(VLOOKUP(C33,大会参加集計表!#REF!,2,0)),"",VLOOKUP(C33,大会参加集計表!#REF!,2,0))</f>
      </c>
      <c r="C33" s="144">
        <f t="shared" si="0"/>
      </c>
      <c r="D33" s="176"/>
      <c r="E33" s="176"/>
      <c r="F33" s="156"/>
      <c r="G33" s="156"/>
      <c r="H33" s="156"/>
      <c r="J33" s="101"/>
      <c r="K33" s="101"/>
      <c r="L33" s="102"/>
      <c r="M33" s="102"/>
      <c r="N33" s="242"/>
      <c r="O33" s="242"/>
      <c r="P33" s="242"/>
      <c r="Q33" s="242"/>
      <c r="R33" s="93"/>
    </row>
    <row r="34" spans="2:18" ht="13.5" customHeight="1">
      <c r="B34" s="163">
        <f>IF(ISERROR(VLOOKUP(C34,大会参加集計表!#REF!,2,0)),"",VLOOKUP(C34,大会参加集計表!#REF!,2,0))</f>
      </c>
      <c r="C34" s="144">
        <f t="shared" si="0"/>
      </c>
      <c r="D34" s="176"/>
      <c r="E34" s="176"/>
      <c r="F34" s="156"/>
      <c r="G34" s="156"/>
      <c r="H34" s="156"/>
      <c r="J34" s="239"/>
      <c r="K34" s="239"/>
      <c r="L34" s="240"/>
      <c r="M34" s="240"/>
      <c r="N34" s="240"/>
      <c r="O34" s="240"/>
      <c r="P34" s="240"/>
      <c r="Q34" s="240"/>
      <c r="R34" s="94"/>
    </row>
    <row r="35" spans="2:18" ht="13.5" customHeight="1">
      <c r="B35" s="61">
        <f>IF(ISERROR(VLOOKUP(C35,大会参加集計表!#REF!,2,0)),"",VLOOKUP(C35,大会参加集計表!#REF!,2,0))</f>
      </c>
      <c r="C35" s="144">
        <f t="shared" si="0"/>
      </c>
      <c r="D35" s="176"/>
      <c r="E35" s="176"/>
      <c r="F35" s="156"/>
      <c r="G35" s="156"/>
      <c r="H35" s="156"/>
      <c r="J35" s="239"/>
      <c r="K35" s="239"/>
      <c r="L35" s="240"/>
      <c r="M35" s="240"/>
      <c r="N35" s="240"/>
      <c r="O35" s="240"/>
      <c r="P35" s="240"/>
      <c r="Q35" s="240"/>
      <c r="R35" s="94"/>
    </row>
    <row r="36" spans="10:18" ht="13.5" customHeight="1">
      <c r="J36" s="48"/>
      <c r="K36" s="48"/>
      <c r="L36" s="48"/>
      <c r="M36" s="48"/>
      <c r="N36" s="48"/>
      <c r="O36" s="48"/>
      <c r="P36" s="48"/>
      <c r="Q36" s="48"/>
      <c r="R36" s="48"/>
    </row>
    <row r="37" spans="10:18" ht="13.5" customHeight="1">
      <c r="J37" s="48"/>
      <c r="K37" s="48"/>
      <c r="L37" s="48"/>
      <c r="M37" s="48"/>
      <c r="N37" s="48"/>
      <c r="O37" s="48"/>
      <c r="P37" s="48"/>
      <c r="Q37" s="48"/>
      <c r="R37" s="48"/>
    </row>
    <row r="38" spans="10:18" ht="13.5" customHeight="1">
      <c r="J38" s="10"/>
      <c r="K38" s="10"/>
      <c r="L38" s="10"/>
      <c r="M38" s="10"/>
      <c r="N38" s="10"/>
      <c r="O38" s="10"/>
      <c r="P38" s="10"/>
      <c r="Q38" s="10"/>
      <c r="R38" s="10"/>
    </row>
    <row r="39" spans="10:18" ht="12.75">
      <c r="J39" s="10"/>
      <c r="K39" s="10"/>
      <c r="L39" s="10"/>
      <c r="M39" s="10"/>
      <c r="N39" s="10"/>
      <c r="O39" s="10"/>
      <c r="P39" s="10"/>
      <c r="Q39" s="10"/>
      <c r="R39" s="10"/>
    </row>
  </sheetData>
  <sheetProtection/>
  <mergeCells count="37">
    <mergeCell ref="S27:T27"/>
    <mergeCell ref="S28:T28"/>
    <mergeCell ref="S29:T29"/>
    <mergeCell ref="S30:T30"/>
    <mergeCell ref="S31:T31"/>
    <mergeCell ref="S32:T32"/>
    <mergeCell ref="E3:G3"/>
    <mergeCell ref="E5:G5"/>
    <mergeCell ref="R20:R21"/>
    <mergeCell ref="L31:M31"/>
    <mergeCell ref="N31:O31"/>
    <mergeCell ref="P31:Q31"/>
    <mergeCell ref="F15:H16"/>
    <mergeCell ref="E9:G9"/>
    <mergeCell ref="E7:G7"/>
    <mergeCell ref="E15:E16"/>
    <mergeCell ref="B15:B16"/>
    <mergeCell ref="B3:D3"/>
    <mergeCell ref="B5:D5"/>
    <mergeCell ref="B7:D7"/>
    <mergeCell ref="B9:D9"/>
    <mergeCell ref="C15:C16"/>
    <mergeCell ref="D15:D16"/>
    <mergeCell ref="C11:D12"/>
    <mergeCell ref="P35:Q35"/>
    <mergeCell ref="N32:O32"/>
    <mergeCell ref="P32:Q32"/>
    <mergeCell ref="N33:O33"/>
    <mergeCell ref="P33:Q33"/>
    <mergeCell ref="N34:O34"/>
    <mergeCell ref="P34:Q34"/>
    <mergeCell ref="J35:K35"/>
    <mergeCell ref="J34:K34"/>
    <mergeCell ref="L35:M35"/>
    <mergeCell ref="L34:M34"/>
    <mergeCell ref="L32:M32"/>
    <mergeCell ref="N35:O35"/>
  </mergeCells>
  <conditionalFormatting sqref="C11">
    <cfRule type="containsText" priority="3" dxfId="4" operator="containsText" stopIfTrue="1" text="未記入があります">
      <formula>NOT(ISERROR(SEARCH("未記入があります",C11)))</formula>
    </cfRule>
  </conditionalFormatting>
  <dataValidations count="2">
    <dataValidation type="list" allowBlank="1" showInputMessage="1" showErrorMessage="1" sqref="D17:D40 E36:E40">
      <formula1>$S$27:$S$33</formula1>
    </dataValidation>
    <dataValidation type="list" allowBlank="1" showInputMessage="1" showErrorMessage="1" sqref="E18:E35">
      <formula1>$S$18:$S$19</formula1>
    </dataValidation>
  </dataValidations>
  <printOptions/>
  <pageMargins left="0.6299212598425197" right="0.2362204724409449" top="0.7480314960629921" bottom="0.7480314960629921" header="0.31496062992125984" footer="0.31496062992125984"/>
  <pageSetup fitToHeight="1" fitToWidth="1" horizontalDpi="300" verticalDpi="300" orientation="portrait" paperSize="9" scale="99" r:id="rId2"/>
  <drawing r:id="rId1"/>
</worksheet>
</file>

<file path=xl/worksheets/sheet5.xml><?xml version="1.0" encoding="utf-8"?>
<worksheet xmlns="http://schemas.openxmlformats.org/spreadsheetml/2006/main" xmlns:r="http://schemas.openxmlformats.org/officeDocument/2006/relationships">
  <sheetPr>
    <tabColor rgb="FF0070C0"/>
  </sheetPr>
  <dimension ref="B1:K41"/>
  <sheetViews>
    <sheetView workbookViewId="0" topLeftCell="A1">
      <selection activeCell="H21" sqref="H21:I21"/>
    </sheetView>
  </sheetViews>
  <sheetFormatPr defaultColWidth="9.00390625" defaultRowHeight="13.5"/>
  <cols>
    <col min="1" max="1" width="4.50390625" style="0" customWidth="1"/>
    <col min="2" max="4" width="11.125" style="0" customWidth="1"/>
    <col min="5" max="5" width="6.125" style="0" customWidth="1"/>
    <col min="6" max="6" width="3.125" style="0" customWidth="1"/>
    <col min="7" max="9" width="11.125" style="0" customWidth="1"/>
    <col min="10" max="10" width="6.125" style="0" customWidth="1"/>
  </cols>
  <sheetData>
    <row r="1" spans="2:11" ht="13.5">
      <c r="B1" s="22"/>
      <c r="C1" s="37"/>
      <c r="D1" s="37"/>
      <c r="E1" s="37"/>
      <c r="F1" s="37"/>
      <c r="G1" s="37"/>
      <c r="H1" s="37"/>
      <c r="I1" s="37"/>
      <c r="J1" s="43"/>
      <c r="K1" s="21"/>
    </row>
    <row r="2" spans="2:11" ht="13.5">
      <c r="B2" s="35"/>
      <c r="C2" s="37"/>
      <c r="D2" s="37"/>
      <c r="E2" s="37"/>
      <c r="F2" s="37"/>
      <c r="G2" s="37"/>
      <c r="H2" s="261" t="s">
        <v>238</v>
      </c>
      <c r="I2" s="261"/>
      <c r="J2" s="261"/>
      <c r="K2" s="21"/>
    </row>
    <row r="3" spans="2:11" ht="13.5">
      <c r="B3" s="35" t="s">
        <v>237</v>
      </c>
      <c r="C3" s="37"/>
      <c r="D3" s="37"/>
      <c r="E3" s="37"/>
      <c r="F3" s="37"/>
      <c r="G3" s="37"/>
      <c r="H3" s="37"/>
      <c r="I3" s="37"/>
      <c r="J3" s="37"/>
      <c r="K3" s="21"/>
    </row>
    <row r="4" spans="2:11" ht="13.5">
      <c r="B4" s="35"/>
      <c r="C4" s="37"/>
      <c r="D4" s="37"/>
      <c r="E4" s="37"/>
      <c r="F4" s="37"/>
      <c r="G4" s="37"/>
      <c r="H4" s="37"/>
      <c r="I4" s="37"/>
      <c r="J4" s="37"/>
      <c r="K4" s="21"/>
    </row>
    <row r="5" spans="2:11" ht="13.5">
      <c r="B5" s="35"/>
      <c r="C5" s="37"/>
      <c r="D5" s="37"/>
      <c r="E5" s="37"/>
      <c r="F5" s="37"/>
      <c r="G5" s="37"/>
      <c r="H5" s="37"/>
      <c r="I5" s="37"/>
      <c r="J5" s="37"/>
      <c r="K5" s="21"/>
    </row>
    <row r="6" spans="2:11" ht="16.5">
      <c r="B6" s="262" t="s">
        <v>45</v>
      </c>
      <c r="C6" s="262"/>
      <c r="D6" s="262"/>
      <c r="E6" s="262"/>
      <c r="F6" s="262"/>
      <c r="G6" s="262"/>
      <c r="H6" s="262"/>
      <c r="I6" s="262"/>
      <c r="J6" s="262"/>
      <c r="K6" s="21"/>
    </row>
    <row r="7" spans="2:11" ht="13.5">
      <c r="B7" s="35"/>
      <c r="C7" s="37"/>
      <c r="D7" s="37"/>
      <c r="E7" s="37"/>
      <c r="F7" s="37"/>
      <c r="G7" s="37"/>
      <c r="H7" s="37"/>
      <c r="I7" s="37"/>
      <c r="J7" s="37"/>
      <c r="K7" s="21"/>
    </row>
    <row r="8" spans="2:11" s="133" customFormat="1" ht="13.5">
      <c r="B8" s="35" t="s">
        <v>245</v>
      </c>
      <c r="C8" s="37"/>
      <c r="D8" s="37"/>
      <c r="E8" s="37"/>
      <c r="F8" s="37"/>
      <c r="G8" s="37"/>
      <c r="H8" s="37"/>
      <c r="I8" s="37"/>
      <c r="J8" s="37"/>
      <c r="K8" s="33"/>
    </row>
    <row r="9" spans="2:11" s="133" customFormat="1" ht="13.5">
      <c r="B9" s="35" t="s">
        <v>246</v>
      </c>
      <c r="C9" s="37"/>
      <c r="D9" s="37"/>
      <c r="E9" s="37"/>
      <c r="F9" s="37"/>
      <c r="G9" s="37"/>
      <c r="H9" s="37"/>
      <c r="I9" s="37"/>
      <c r="J9" s="37"/>
      <c r="K9" s="33"/>
    </row>
    <row r="10" spans="2:11" ht="13.5">
      <c r="B10" s="35" t="s">
        <v>46</v>
      </c>
      <c r="C10" s="37"/>
      <c r="D10" s="37"/>
      <c r="E10" s="37"/>
      <c r="F10" s="37"/>
      <c r="G10" s="37"/>
      <c r="H10" s="37"/>
      <c r="I10" s="37"/>
      <c r="J10" s="37"/>
      <c r="K10" s="21"/>
    </row>
    <row r="11" spans="2:11" ht="13.5">
      <c r="B11" s="35" t="s">
        <v>47</v>
      </c>
      <c r="C11" s="37"/>
      <c r="D11" s="37"/>
      <c r="E11" s="37"/>
      <c r="F11" s="37"/>
      <c r="G11" s="37"/>
      <c r="H11" s="37"/>
      <c r="I11" s="37"/>
      <c r="J11" s="37"/>
      <c r="K11" s="21"/>
    </row>
    <row r="12" spans="2:11" ht="13.5">
      <c r="B12" s="35"/>
      <c r="C12" s="37"/>
      <c r="D12" s="37"/>
      <c r="E12" s="37"/>
      <c r="F12" s="37"/>
      <c r="G12" s="37"/>
      <c r="H12" s="37"/>
      <c r="I12" s="37"/>
      <c r="J12" s="37"/>
      <c r="K12" s="21"/>
    </row>
    <row r="13" spans="2:11" ht="13.5">
      <c r="B13" s="35" t="s">
        <v>231</v>
      </c>
      <c r="C13" s="24"/>
      <c r="D13" s="184"/>
      <c r="E13" s="37"/>
      <c r="F13" s="37"/>
      <c r="G13" s="21"/>
      <c r="H13" s="21"/>
      <c r="I13" s="21"/>
      <c r="J13" s="21"/>
      <c r="K13" s="21"/>
    </row>
    <row r="14" spans="2:11" ht="13.5">
      <c r="B14" s="35"/>
      <c r="C14" s="37"/>
      <c r="D14" s="37"/>
      <c r="E14" s="37"/>
      <c r="F14" s="37"/>
      <c r="G14" s="37"/>
      <c r="H14" s="37"/>
      <c r="I14" s="37"/>
      <c r="J14" s="37"/>
      <c r="K14" s="21"/>
    </row>
    <row r="15" spans="2:11" ht="13.5">
      <c r="B15" s="36" t="s">
        <v>48</v>
      </c>
      <c r="C15" s="70"/>
      <c r="D15" s="70"/>
      <c r="E15" s="71" t="s">
        <v>49</v>
      </c>
      <c r="F15" s="72"/>
      <c r="G15" s="71" t="s">
        <v>50</v>
      </c>
      <c r="H15" s="263"/>
      <c r="I15" s="263"/>
      <c r="J15" s="71" t="s">
        <v>49</v>
      </c>
      <c r="K15" s="21"/>
    </row>
    <row r="16" spans="2:11" ht="13.5">
      <c r="B16" s="35"/>
      <c r="C16" s="73"/>
      <c r="D16" s="73"/>
      <c r="E16" s="73"/>
      <c r="F16" s="73" t="s">
        <v>222</v>
      </c>
      <c r="G16" s="73"/>
      <c r="H16" s="73"/>
      <c r="I16" s="73"/>
      <c r="J16" s="73"/>
      <c r="K16" s="21"/>
    </row>
    <row r="17" spans="2:11" ht="13.5">
      <c r="B17" s="36" t="s">
        <v>48</v>
      </c>
      <c r="C17" s="70"/>
      <c r="D17" s="70"/>
      <c r="E17" s="71" t="s">
        <v>49</v>
      </c>
      <c r="F17" s="72"/>
      <c r="G17" s="71" t="s">
        <v>50</v>
      </c>
      <c r="H17" s="263"/>
      <c r="I17" s="263"/>
      <c r="J17" s="71" t="s">
        <v>49</v>
      </c>
      <c r="K17" s="21"/>
    </row>
    <row r="18" spans="2:11" ht="13.5">
      <c r="B18" s="35"/>
      <c r="C18" s="73"/>
      <c r="D18" s="73"/>
      <c r="E18" s="73"/>
      <c r="F18" s="73"/>
      <c r="G18" s="73"/>
      <c r="H18" s="73"/>
      <c r="I18" s="73"/>
      <c r="J18" s="73"/>
      <c r="K18" s="21"/>
    </row>
    <row r="19" spans="2:11" ht="13.5">
      <c r="B19" s="36" t="s">
        <v>48</v>
      </c>
      <c r="C19" s="70"/>
      <c r="D19" s="70"/>
      <c r="E19" s="71" t="s">
        <v>49</v>
      </c>
      <c r="F19" s="72"/>
      <c r="G19" s="71" t="s">
        <v>50</v>
      </c>
      <c r="H19" s="263"/>
      <c r="I19" s="263"/>
      <c r="J19" s="71" t="s">
        <v>49</v>
      </c>
      <c r="K19" s="21"/>
    </row>
    <row r="20" spans="2:11" ht="13.5">
      <c r="B20" s="35"/>
      <c r="C20" s="73"/>
      <c r="D20" s="73"/>
      <c r="E20" s="73"/>
      <c r="F20" s="73"/>
      <c r="G20" s="73"/>
      <c r="H20" s="73"/>
      <c r="I20" s="73"/>
      <c r="J20" s="73"/>
      <c r="K20" s="21"/>
    </row>
    <row r="21" spans="2:11" ht="13.5">
      <c r="B21" s="36" t="s">
        <v>48</v>
      </c>
      <c r="C21" s="70"/>
      <c r="D21" s="70"/>
      <c r="E21" s="71" t="s">
        <v>49</v>
      </c>
      <c r="F21" s="72"/>
      <c r="G21" s="71" t="s">
        <v>50</v>
      </c>
      <c r="H21" s="263"/>
      <c r="I21" s="263"/>
      <c r="J21" s="71" t="s">
        <v>49</v>
      </c>
      <c r="K21" s="21"/>
    </row>
    <row r="22" spans="2:11" ht="13.5">
      <c r="B22" s="35"/>
      <c r="C22" s="73"/>
      <c r="D22" s="73"/>
      <c r="E22" s="73"/>
      <c r="F22" s="73"/>
      <c r="G22" s="73"/>
      <c r="H22" s="73"/>
      <c r="I22" s="73"/>
      <c r="J22" s="73"/>
      <c r="K22" s="21"/>
    </row>
    <row r="23" spans="2:11" ht="13.5">
      <c r="B23" s="36" t="s">
        <v>48</v>
      </c>
      <c r="C23" s="70"/>
      <c r="D23" s="70"/>
      <c r="E23" s="71" t="s">
        <v>49</v>
      </c>
      <c r="F23" s="72"/>
      <c r="G23" s="71" t="s">
        <v>50</v>
      </c>
      <c r="H23" s="263"/>
      <c r="I23" s="263"/>
      <c r="J23" s="71" t="s">
        <v>49</v>
      </c>
      <c r="K23" s="21"/>
    </row>
    <row r="24" spans="2:11" ht="13.5">
      <c r="B24" s="35"/>
      <c r="C24" s="73"/>
      <c r="D24" s="73"/>
      <c r="E24" s="73"/>
      <c r="F24" s="73"/>
      <c r="G24" s="73"/>
      <c r="H24" s="73"/>
      <c r="I24" s="73"/>
      <c r="J24" s="73"/>
      <c r="K24" s="21"/>
    </row>
    <row r="25" spans="2:11" ht="13.5">
      <c r="B25" s="36" t="s">
        <v>48</v>
      </c>
      <c r="C25" s="70"/>
      <c r="D25" s="70"/>
      <c r="E25" s="71" t="s">
        <v>49</v>
      </c>
      <c r="F25" s="72"/>
      <c r="G25" s="71" t="s">
        <v>50</v>
      </c>
      <c r="H25" s="263"/>
      <c r="I25" s="263"/>
      <c r="J25" s="71" t="s">
        <v>49</v>
      </c>
      <c r="K25" s="21"/>
    </row>
    <row r="26" spans="2:11" ht="13.5">
      <c r="B26" s="35"/>
      <c r="C26" s="73"/>
      <c r="D26" s="73"/>
      <c r="E26" s="73"/>
      <c r="F26" s="73"/>
      <c r="G26" s="73"/>
      <c r="H26" s="73"/>
      <c r="I26" s="73"/>
      <c r="J26" s="73"/>
      <c r="K26" s="21"/>
    </row>
    <row r="27" spans="2:11" ht="13.5">
      <c r="B27" s="36" t="s">
        <v>48</v>
      </c>
      <c r="C27" s="70"/>
      <c r="D27" s="70"/>
      <c r="E27" s="71" t="s">
        <v>49</v>
      </c>
      <c r="F27" s="72"/>
      <c r="G27" s="71" t="s">
        <v>50</v>
      </c>
      <c r="H27" s="263"/>
      <c r="I27" s="263"/>
      <c r="J27" s="71" t="s">
        <v>49</v>
      </c>
      <c r="K27" s="21"/>
    </row>
    <row r="28" spans="2:11" ht="13.5">
      <c r="B28" s="35"/>
      <c r="C28" s="73"/>
      <c r="D28" s="73"/>
      <c r="E28" s="73"/>
      <c r="F28" s="73"/>
      <c r="G28" s="73"/>
      <c r="H28" s="73"/>
      <c r="I28" s="73"/>
      <c r="J28" s="73"/>
      <c r="K28" s="21"/>
    </row>
    <row r="29" spans="2:11" ht="13.5">
      <c r="B29" s="36" t="s">
        <v>48</v>
      </c>
      <c r="C29" s="70"/>
      <c r="D29" s="70"/>
      <c r="E29" s="71" t="s">
        <v>49</v>
      </c>
      <c r="F29" s="72"/>
      <c r="G29" s="71" t="s">
        <v>50</v>
      </c>
      <c r="H29" s="263"/>
      <c r="I29" s="263"/>
      <c r="J29" s="71" t="s">
        <v>49</v>
      </c>
      <c r="K29" s="21"/>
    </row>
    <row r="30" spans="2:11" ht="13.5">
      <c r="B30" s="35"/>
      <c r="C30" s="73"/>
      <c r="D30" s="73"/>
      <c r="E30" s="73"/>
      <c r="F30" s="73"/>
      <c r="G30" s="73"/>
      <c r="H30" s="73"/>
      <c r="I30" s="73"/>
      <c r="J30" s="73"/>
      <c r="K30" s="21"/>
    </row>
    <row r="31" spans="2:11" ht="13.5">
      <c r="B31" s="36" t="s">
        <v>48</v>
      </c>
      <c r="C31" s="70"/>
      <c r="D31" s="70"/>
      <c r="E31" s="71" t="s">
        <v>49</v>
      </c>
      <c r="F31" s="72"/>
      <c r="G31" s="71" t="s">
        <v>50</v>
      </c>
      <c r="H31" s="263"/>
      <c r="I31" s="263"/>
      <c r="J31" s="71" t="s">
        <v>49</v>
      </c>
      <c r="K31" s="21"/>
    </row>
    <row r="32" spans="2:11" ht="13.5">
      <c r="B32" s="35"/>
      <c r="C32" s="73"/>
      <c r="D32" s="73"/>
      <c r="E32" s="73"/>
      <c r="F32" s="73"/>
      <c r="G32" s="73"/>
      <c r="H32" s="73"/>
      <c r="I32" s="73"/>
      <c r="J32" s="73"/>
      <c r="K32" s="21"/>
    </row>
    <row r="33" spans="2:11" ht="13.5">
      <c r="B33" s="36" t="s">
        <v>48</v>
      </c>
      <c r="C33" s="70"/>
      <c r="D33" s="70"/>
      <c r="E33" s="71" t="s">
        <v>49</v>
      </c>
      <c r="F33" s="72"/>
      <c r="G33" s="71" t="s">
        <v>50</v>
      </c>
      <c r="H33" s="263"/>
      <c r="I33" s="263"/>
      <c r="J33" s="71" t="s">
        <v>49</v>
      </c>
      <c r="K33" s="21"/>
    </row>
    <row r="34" spans="2:11" ht="13.5">
      <c r="B34" s="35"/>
      <c r="C34" s="73"/>
      <c r="D34" s="73"/>
      <c r="E34" s="73"/>
      <c r="F34" s="73"/>
      <c r="G34" s="73"/>
      <c r="H34" s="73"/>
      <c r="I34" s="73"/>
      <c r="J34" s="73"/>
      <c r="K34" s="21"/>
    </row>
    <row r="35" spans="2:11" ht="13.5">
      <c r="B35" s="36" t="s">
        <v>48</v>
      </c>
      <c r="C35" s="70"/>
      <c r="D35" s="70"/>
      <c r="E35" s="71" t="s">
        <v>49</v>
      </c>
      <c r="F35" s="72"/>
      <c r="G35" s="71" t="s">
        <v>50</v>
      </c>
      <c r="H35" s="263"/>
      <c r="I35" s="263"/>
      <c r="J35" s="71" t="s">
        <v>49</v>
      </c>
      <c r="K35" s="21"/>
    </row>
    <row r="36" spans="2:11" ht="13.5">
      <c r="B36" s="21"/>
      <c r="C36" s="73"/>
      <c r="D36" s="73"/>
      <c r="E36" s="73"/>
      <c r="F36" s="73"/>
      <c r="G36" s="72"/>
      <c r="H36" s="72"/>
      <c r="I36" s="72"/>
      <c r="J36" s="72"/>
      <c r="K36" s="21"/>
    </row>
    <row r="37" spans="2:11" ht="13.5">
      <c r="B37" s="35"/>
      <c r="C37" s="73"/>
      <c r="D37" s="73"/>
      <c r="E37" s="73"/>
      <c r="F37" s="73"/>
      <c r="G37" s="71" t="s">
        <v>51</v>
      </c>
      <c r="H37" s="263"/>
      <c r="I37" s="263"/>
      <c r="J37" s="71" t="s">
        <v>49</v>
      </c>
      <c r="K37" s="21"/>
    </row>
    <row r="38" spans="2:11" ht="13.5">
      <c r="B38" s="35" t="s">
        <v>52</v>
      </c>
      <c r="C38" s="37"/>
      <c r="D38" s="37"/>
      <c r="E38" s="37"/>
      <c r="F38" s="37"/>
      <c r="G38" s="37"/>
      <c r="H38" s="37"/>
      <c r="I38" s="37"/>
      <c r="J38" s="37"/>
      <c r="K38" s="21"/>
    </row>
    <row r="39" spans="2:11" ht="13.5">
      <c r="B39" s="35" t="s">
        <v>53</v>
      </c>
      <c r="C39" s="37"/>
      <c r="D39" s="37"/>
      <c r="E39" s="37"/>
      <c r="F39" s="37"/>
      <c r="G39" s="37"/>
      <c r="H39" s="37"/>
      <c r="I39" s="37"/>
      <c r="J39" s="37"/>
      <c r="K39" s="21"/>
    </row>
    <row r="40" spans="2:11" ht="13.5">
      <c r="B40" s="44" t="s">
        <v>54</v>
      </c>
      <c r="C40" s="37"/>
      <c r="D40" s="37"/>
      <c r="E40" s="37"/>
      <c r="F40" s="37"/>
      <c r="G40" s="37"/>
      <c r="H40" s="37"/>
      <c r="I40" s="37"/>
      <c r="J40" s="37"/>
      <c r="K40" s="21"/>
    </row>
    <row r="41" spans="2:11" ht="12.75">
      <c r="B41" s="21"/>
      <c r="C41" s="21"/>
      <c r="D41" s="21"/>
      <c r="E41" s="21"/>
      <c r="F41" s="21"/>
      <c r="G41" s="21"/>
      <c r="H41" s="21"/>
      <c r="I41" s="21"/>
      <c r="J41" s="21"/>
      <c r="K41" s="21"/>
    </row>
  </sheetData>
  <sheetProtection/>
  <mergeCells count="14">
    <mergeCell ref="H35:I35"/>
    <mergeCell ref="H37:I37"/>
    <mergeCell ref="H23:I23"/>
    <mergeCell ref="H25:I25"/>
    <mergeCell ref="H27:I27"/>
    <mergeCell ref="H29:I29"/>
    <mergeCell ref="H31:I31"/>
    <mergeCell ref="H33:I33"/>
    <mergeCell ref="H2:J2"/>
    <mergeCell ref="B6:J6"/>
    <mergeCell ref="H15:I15"/>
    <mergeCell ref="H17:I17"/>
    <mergeCell ref="H19:I19"/>
    <mergeCell ref="H21:I21"/>
  </mergeCells>
  <printOptions/>
  <pageMargins left="0.7" right="0.7" top="0.75" bottom="0.75" header="0.3" footer="0.3"/>
  <pageSetup orientation="portrait" paperSize="9" scale="95" r:id="rId1"/>
</worksheet>
</file>

<file path=xl/worksheets/sheet6.xml><?xml version="1.0" encoding="utf-8"?>
<worksheet xmlns="http://schemas.openxmlformats.org/spreadsheetml/2006/main" xmlns:r="http://schemas.openxmlformats.org/officeDocument/2006/relationships">
  <sheetPr>
    <tabColor rgb="FF0070C0"/>
  </sheetPr>
  <dimension ref="A1:J46"/>
  <sheetViews>
    <sheetView zoomScalePageLayoutView="0" workbookViewId="0" topLeftCell="A1">
      <selection activeCell="J16" sqref="J16"/>
    </sheetView>
  </sheetViews>
  <sheetFormatPr defaultColWidth="9.00390625" defaultRowHeight="13.5"/>
  <cols>
    <col min="1" max="1" width="4.375" style="0" customWidth="1"/>
    <col min="2" max="2" width="18.875" style="0" customWidth="1"/>
    <col min="3" max="4" width="8.875" style="0" customWidth="1"/>
    <col min="5" max="5" width="5.625" style="0" customWidth="1"/>
    <col min="6" max="6" width="4.375" style="0" customWidth="1"/>
    <col min="7" max="7" width="13.875" style="0" customWidth="1"/>
    <col min="8" max="8" width="12.50390625" style="0" customWidth="1"/>
  </cols>
  <sheetData>
    <row r="1" spans="1:10" ht="13.5" customHeight="1">
      <c r="A1" s="50"/>
      <c r="B1" s="32"/>
      <c r="C1" s="33"/>
      <c r="D1" s="33"/>
      <c r="E1" s="33"/>
      <c r="F1" s="33"/>
      <c r="G1" s="33"/>
      <c r="H1" s="33"/>
      <c r="I1" s="33"/>
      <c r="J1" s="20"/>
    </row>
    <row r="2" spans="1:10" ht="18">
      <c r="A2" s="51"/>
      <c r="B2" s="52" t="s">
        <v>148</v>
      </c>
      <c r="C2" s="53"/>
      <c r="D2" s="33"/>
      <c r="E2" s="33"/>
      <c r="F2" s="33"/>
      <c r="G2" s="33"/>
      <c r="H2" s="33"/>
      <c r="I2" s="33"/>
      <c r="J2" s="33"/>
    </row>
    <row r="3" spans="1:10" ht="13.5" customHeight="1">
      <c r="A3" s="31"/>
      <c r="B3" s="32"/>
      <c r="C3" s="33"/>
      <c r="D3" s="33"/>
      <c r="E3" s="33"/>
      <c r="F3" s="33"/>
      <c r="G3" s="33"/>
      <c r="H3" s="33"/>
      <c r="I3" s="33"/>
      <c r="J3" s="33"/>
    </row>
    <row r="4" spans="1:10" ht="13.5" customHeight="1">
      <c r="A4" s="31"/>
      <c r="B4" s="32"/>
      <c r="C4" s="33"/>
      <c r="D4" s="33"/>
      <c r="E4" s="33"/>
      <c r="F4" s="33"/>
      <c r="G4" s="33"/>
      <c r="H4" s="33"/>
      <c r="I4" s="33"/>
      <c r="J4" s="33"/>
    </row>
    <row r="5" spans="1:10" ht="16.5">
      <c r="A5" s="31"/>
      <c r="B5" s="267" t="s">
        <v>39</v>
      </c>
      <c r="C5" s="267"/>
      <c r="D5" s="267"/>
      <c r="E5" s="267"/>
      <c r="F5" s="267"/>
      <c r="G5" s="267"/>
      <c r="H5" s="267"/>
      <c r="I5" s="267"/>
      <c r="J5" s="68"/>
    </row>
    <row r="6" spans="1:10" ht="16.5">
      <c r="A6" s="31"/>
      <c r="B6" s="39"/>
      <c r="C6" s="33"/>
      <c r="D6" s="33"/>
      <c r="E6" s="33"/>
      <c r="F6" s="33"/>
      <c r="G6" s="33"/>
      <c r="H6" s="33"/>
      <c r="I6" s="33"/>
      <c r="J6" s="33"/>
    </row>
    <row r="7" spans="1:10" ht="16.5">
      <c r="A7" s="31"/>
      <c r="B7" s="32"/>
      <c r="C7" s="33"/>
      <c r="D7" s="33"/>
      <c r="E7" s="33"/>
      <c r="F7" s="33"/>
      <c r="G7" s="33"/>
      <c r="H7" s="33"/>
      <c r="I7" s="33"/>
      <c r="J7" s="33"/>
    </row>
    <row r="8" spans="1:10" s="133" customFormat="1" ht="16.5">
      <c r="A8" s="31"/>
      <c r="B8" s="32" t="s">
        <v>247</v>
      </c>
      <c r="C8" s="33"/>
      <c r="D8" s="33"/>
      <c r="E8" s="33"/>
      <c r="F8" s="33"/>
      <c r="G8" s="33"/>
      <c r="H8" s="33"/>
      <c r="I8" s="33"/>
      <c r="J8" s="33"/>
    </row>
    <row r="9" spans="1:10" ht="16.5">
      <c r="A9" s="31"/>
      <c r="B9" s="32" t="s">
        <v>40</v>
      </c>
      <c r="C9" s="33"/>
      <c r="D9" s="33"/>
      <c r="E9" s="33"/>
      <c r="F9" s="33"/>
      <c r="G9" s="33"/>
      <c r="H9" s="33"/>
      <c r="I9" s="33"/>
      <c r="J9" s="33"/>
    </row>
    <row r="10" spans="1:10" ht="16.5">
      <c r="A10" s="31"/>
      <c r="B10" s="32" t="s">
        <v>41</v>
      </c>
      <c r="C10" s="33"/>
      <c r="D10" s="33"/>
      <c r="E10" s="33"/>
      <c r="F10" s="33"/>
      <c r="G10" s="33"/>
      <c r="H10" s="33"/>
      <c r="I10" s="33"/>
      <c r="J10" s="33"/>
    </row>
    <row r="11" spans="1:10" ht="16.5">
      <c r="A11" s="31"/>
      <c r="B11" s="32"/>
      <c r="C11" s="33"/>
      <c r="D11" s="33"/>
      <c r="E11" s="33"/>
      <c r="F11" s="33"/>
      <c r="G11" s="38"/>
      <c r="H11" s="33"/>
      <c r="I11" s="33"/>
      <c r="J11" s="33"/>
    </row>
    <row r="12" spans="1:8" ht="16.5">
      <c r="A12" s="31"/>
      <c r="B12" s="200" t="s">
        <v>239</v>
      </c>
      <c r="C12" s="125"/>
      <c r="D12" s="33" t="s">
        <v>57</v>
      </c>
      <c r="E12" s="33"/>
      <c r="F12" s="33"/>
      <c r="G12" s="185"/>
      <c r="H12" s="34"/>
    </row>
    <row r="13" spans="1:10" ht="12.75">
      <c r="A13" s="26"/>
      <c r="B13" s="32"/>
      <c r="C13" s="33"/>
      <c r="D13" s="33"/>
      <c r="E13" s="33"/>
      <c r="F13" s="33"/>
      <c r="G13" s="33"/>
      <c r="H13" s="33"/>
      <c r="I13" s="33"/>
      <c r="J13" s="33"/>
    </row>
    <row r="14" spans="1:8" ht="12.75">
      <c r="A14" s="27"/>
      <c r="B14" s="33"/>
      <c r="C14" s="33"/>
      <c r="D14" s="266" t="s">
        <v>42</v>
      </c>
      <c r="E14" s="266"/>
      <c r="F14" s="33"/>
      <c r="G14" s="186"/>
      <c r="H14" s="41" t="s">
        <v>43</v>
      </c>
    </row>
    <row r="15" spans="1:10" ht="12.75">
      <c r="A15" s="27"/>
      <c r="B15" s="33"/>
      <c r="C15" s="33"/>
      <c r="D15" s="33"/>
      <c r="E15" s="33"/>
      <c r="F15" s="33"/>
      <c r="G15" s="38"/>
      <c r="H15" s="33"/>
      <c r="I15" s="54"/>
      <c r="J15" s="55"/>
    </row>
    <row r="16" spans="1:10" ht="12.75">
      <c r="A16" s="27"/>
      <c r="B16" s="33"/>
      <c r="C16" s="33"/>
      <c r="D16" s="33"/>
      <c r="E16" s="33"/>
      <c r="F16" s="33"/>
      <c r="G16" s="38"/>
      <c r="H16" s="33"/>
      <c r="I16" s="54"/>
      <c r="J16" s="55"/>
    </row>
    <row r="17" spans="1:10" ht="12.75">
      <c r="A17" s="22"/>
      <c r="B17" s="32"/>
      <c r="C17" s="33"/>
      <c r="D17" s="33"/>
      <c r="E17" s="33"/>
      <c r="F17" s="33"/>
      <c r="G17" s="40"/>
      <c r="H17" s="33"/>
      <c r="I17" s="33"/>
      <c r="J17" s="33"/>
    </row>
    <row r="18" spans="1:8" ht="13.5">
      <c r="A18" s="37" t="s">
        <v>216</v>
      </c>
      <c r="B18" s="132"/>
      <c r="C18" s="132"/>
      <c r="D18" s="132"/>
      <c r="E18" s="132"/>
      <c r="F18" s="132"/>
      <c r="G18" s="12"/>
      <c r="H18" s="12"/>
    </row>
    <row r="19" spans="1:10" ht="16.5">
      <c r="A19" s="29" t="s">
        <v>38</v>
      </c>
      <c r="B19" s="42" t="s">
        <v>44</v>
      </c>
      <c r="C19" s="33"/>
      <c r="D19" s="33"/>
      <c r="E19" s="33"/>
      <c r="F19" s="33"/>
      <c r="G19" s="33"/>
      <c r="H19" s="33"/>
      <c r="I19" s="33"/>
      <c r="J19" s="33"/>
    </row>
    <row r="20" spans="1:9" ht="16.5">
      <c r="A20" s="23"/>
      <c r="B20" s="264" t="s">
        <v>241</v>
      </c>
      <c r="C20" s="265"/>
      <c r="D20" s="265"/>
      <c r="E20" s="265"/>
      <c r="F20" s="265"/>
      <c r="G20" s="265"/>
      <c r="H20" s="265"/>
      <c r="I20" s="21"/>
    </row>
    <row r="21" spans="1:9" ht="12.75">
      <c r="A21" s="30"/>
      <c r="B21" s="74"/>
      <c r="C21" s="75"/>
      <c r="D21" s="75"/>
      <c r="E21" s="76"/>
      <c r="F21" s="76"/>
      <c r="G21" s="76"/>
      <c r="H21" s="77"/>
      <c r="I21" s="21"/>
    </row>
    <row r="22" spans="1:9" ht="16.5">
      <c r="A22" s="30"/>
      <c r="B22" s="78"/>
      <c r="C22" s="79"/>
      <c r="D22" s="80"/>
      <c r="E22" s="81"/>
      <c r="F22" s="81"/>
      <c r="G22" s="81"/>
      <c r="H22" s="82"/>
      <c r="I22" s="21"/>
    </row>
    <row r="23" spans="1:9" ht="12.75">
      <c r="A23" s="30"/>
      <c r="B23" s="78"/>
      <c r="C23" s="79"/>
      <c r="D23" s="79"/>
      <c r="E23" s="81"/>
      <c r="F23" s="81"/>
      <c r="G23" s="81"/>
      <c r="H23" s="82"/>
      <c r="I23" s="21"/>
    </row>
    <row r="24" spans="1:9" ht="12.75">
      <c r="A24" s="30"/>
      <c r="B24" s="78"/>
      <c r="C24" s="79"/>
      <c r="D24" s="79"/>
      <c r="E24" s="81"/>
      <c r="F24" s="81"/>
      <c r="G24" s="81"/>
      <c r="H24" s="82"/>
      <c r="I24" s="21"/>
    </row>
    <row r="25" spans="1:9" ht="12.75">
      <c r="A25" s="30"/>
      <c r="B25" s="78"/>
      <c r="C25" s="79"/>
      <c r="D25" s="79"/>
      <c r="E25" s="81"/>
      <c r="F25" s="81"/>
      <c r="G25" s="81"/>
      <c r="H25" s="82"/>
      <c r="I25" s="21"/>
    </row>
    <row r="26" spans="1:9" ht="12.75">
      <c r="A26" s="30"/>
      <c r="B26" s="78"/>
      <c r="C26" s="79"/>
      <c r="D26" s="79"/>
      <c r="E26" s="81"/>
      <c r="F26" s="81"/>
      <c r="G26" s="81"/>
      <c r="H26" s="82"/>
      <c r="I26" s="21"/>
    </row>
    <row r="27" spans="1:9" ht="12.75">
      <c r="A27" s="30"/>
      <c r="B27" s="78"/>
      <c r="C27" s="79"/>
      <c r="D27" s="79"/>
      <c r="E27" s="81"/>
      <c r="F27" s="81"/>
      <c r="G27" s="81"/>
      <c r="H27" s="82"/>
      <c r="I27" s="21"/>
    </row>
    <row r="28" spans="1:9" ht="12.75">
      <c r="A28" s="30"/>
      <c r="B28" s="78"/>
      <c r="C28" s="79"/>
      <c r="D28" s="79"/>
      <c r="E28" s="81"/>
      <c r="F28" s="81"/>
      <c r="G28" s="81"/>
      <c r="H28" s="82"/>
      <c r="I28" s="21"/>
    </row>
    <row r="29" spans="1:9" ht="12.75">
      <c r="A29" s="30"/>
      <c r="B29" s="78"/>
      <c r="C29" s="79"/>
      <c r="D29" s="79"/>
      <c r="E29" s="81"/>
      <c r="F29" s="81"/>
      <c r="G29" s="81"/>
      <c r="H29" s="82"/>
      <c r="I29" s="21"/>
    </row>
    <row r="30" spans="1:9" ht="12.75">
      <c r="A30" s="30"/>
      <c r="B30" s="78"/>
      <c r="C30" s="79"/>
      <c r="D30" s="79"/>
      <c r="E30" s="81"/>
      <c r="F30" s="81"/>
      <c r="G30" s="81"/>
      <c r="H30" s="82"/>
      <c r="I30" s="21"/>
    </row>
    <row r="31" spans="1:9" ht="12.75">
      <c r="A31" s="30"/>
      <c r="B31" s="78"/>
      <c r="C31" s="79"/>
      <c r="D31" s="79"/>
      <c r="E31" s="81"/>
      <c r="F31" s="81"/>
      <c r="G31" s="81"/>
      <c r="H31" s="82"/>
      <c r="I31" s="21"/>
    </row>
    <row r="32" spans="1:9" ht="12.75">
      <c r="A32" s="30"/>
      <c r="B32" s="78"/>
      <c r="C32" s="79"/>
      <c r="D32" s="79"/>
      <c r="E32" s="81"/>
      <c r="F32" s="81"/>
      <c r="G32" s="81"/>
      <c r="H32" s="82"/>
      <c r="I32" s="21"/>
    </row>
    <row r="33" spans="1:9" ht="12.75">
      <c r="A33" s="30"/>
      <c r="B33" s="78"/>
      <c r="C33" s="79"/>
      <c r="D33" s="79"/>
      <c r="E33" s="81"/>
      <c r="F33" s="81"/>
      <c r="G33" s="81"/>
      <c r="H33" s="82"/>
      <c r="I33" s="21"/>
    </row>
    <row r="34" spans="1:9" ht="12.75">
      <c r="A34" s="30"/>
      <c r="B34" s="78"/>
      <c r="C34" s="79"/>
      <c r="D34" s="79"/>
      <c r="E34" s="81"/>
      <c r="F34" s="81"/>
      <c r="G34" s="81"/>
      <c r="H34" s="82"/>
      <c r="I34" s="21"/>
    </row>
    <row r="35" spans="1:9" ht="12.75">
      <c r="A35" s="30"/>
      <c r="B35" s="78"/>
      <c r="C35" s="79"/>
      <c r="D35" s="79"/>
      <c r="E35" s="81"/>
      <c r="F35" s="81"/>
      <c r="G35" s="81"/>
      <c r="H35" s="82"/>
      <c r="I35" s="21"/>
    </row>
    <row r="36" spans="1:9" ht="12.75">
      <c r="A36" s="30"/>
      <c r="B36" s="78"/>
      <c r="C36" s="79"/>
      <c r="D36" s="79"/>
      <c r="E36" s="81"/>
      <c r="F36" s="81"/>
      <c r="G36" s="81"/>
      <c r="H36" s="82"/>
      <c r="I36" s="21"/>
    </row>
    <row r="37" spans="1:9" ht="12.75">
      <c r="A37" s="30"/>
      <c r="B37" s="78"/>
      <c r="C37" s="79"/>
      <c r="D37" s="79"/>
      <c r="E37" s="81"/>
      <c r="F37" s="81"/>
      <c r="G37" s="81"/>
      <c r="H37" s="82"/>
      <c r="I37" s="21"/>
    </row>
    <row r="38" spans="1:9" ht="12.75">
      <c r="A38" s="30"/>
      <c r="B38" s="78"/>
      <c r="C38" s="79"/>
      <c r="D38" s="79"/>
      <c r="E38" s="81"/>
      <c r="F38" s="81"/>
      <c r="G38" s="81"/>
      <c r="H38" s="82"/>
      <c r="I38" s="21"/>
    </row>
    <row r="39" spans="1:9" ht="12.75">
      <c r="A39" s="30"/>
      <c r="B39" s="78"/>
      <c r="C39" s="79"/>
      <c r="D39" s="79"/>
      <c r="E39" s="81"/>
      <c r="F39" s="81"/>
      <c r="G39" s="81"/>
      <c r="H39" s="82"/>
      <c r="I39" s="21"/>
    </row>
    <row r="40" spans="1:9" ht="12.75">
      <c r="A40" s="30"/>
      <c r="B40" s="83"/>
      <c r="C40" s="84"/>
      <c r="D40" s="84"/>
      <c r="E40" s="85"/>
      <c r="F40" s="85"/>
      <c r="G40" s="85"/>
      <c r="H40" s="86"/>
      <c r="I40" s="21"/>
    </row>
    <row r="41" spans="1:9" ht="16.5">
      <c r="A41" s="29" t="s">
        <v>38</v>
      </c>
      <c r="B41" s="126" t="s">
        <v>37</v>
      </c>
      <c r="C41" s="127"/>
      <c r="D41" s="127"/>
      <c r="E41" s="128"/>
      <c r="F41" s="128"/>
      <c r="G41" s="128"/>
      <c r="H41" s="128"/>
      <c r="I41" s="21"/>
    </row>
    <row r="42" spans="1:9" ht="12.75">
      <c r="A42" s="22"/>
      <c r="B42" s="22" t="s">
        <v>240</v>
      </c>
      <c r="C42" s="4"/>
      <c r="D42" s="4"/>
      <c r="E42" s="22"/>
      <c r="F42" s="22"/>
      <c r="G42" s="22"/>
      <c r="H42" s="22"/>
      <c r="I42" s="21"/>
    </row>
    <row r="43" spans="1:9" ht="12.75">
      <c r="A43" s="22"/>
      <c r="B43" s="22"/>
      <c r="C43" s="4"/>
      <c r="D43" s="4"/>
      <c r="E43" s="22"/>
      <c r="F43" s="22"/>
      <c r="G43" s="22"/>
      <c r="H43" s="22"/>
      <c r="I43" s="21"/>
    </row>
    <row r="44" spans="1:8" ht="16.5">
      <c r="A44" s="17" t="s">
        <v>36</v>
      </c>
      <c r="B44" s="17"/>
      <c r="C44" s="18"/>
      <c r="D44" s="18"/>
      <c r="E44" s="16"/>
      <c r="F44" s="16"/>
      <c r="G44" s="16"/>
      <c r="H44" s="16"/>
    </row>
    <row r="45" spans="1:8" ht="12.75">
      <c r="A45" s="16"/>
      <c r="B45" s="16"/>
      <c r="C45" s="19"/>
      <c r="D45" s="19"/>
      <c r="E45" s="16"/>
      <c r="F45" s="16"/>
      <c r="G45" s="16"/>
      <c r="H45" s="16"/>
    </row>
    <row r="46" spans="1:8" ht="12.75">
      <c r="A46" s="16"/>
      <c r="B46" s="16"/>
      <c r="C46" s="19"/>
      <c r="D46" s="19"/>
      <c r="E46" s="16"/>
      <c r="F46" s="16"/>
      <c r="G46" s="16"/>
      <c r="H46" s="16"/>
    </row>
  </sheetData>
  <sheetProtection/>
  <mergeCells count="3">
    <mergeCell ref="B20:H20"/>
    <mergeCell ref="D14:E14"/>
    <mergeCell ref="B5:I5"/>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2:AZ11"/>
  <sheetViews>
    <sheetView zoomScale="70" zoomScaleNormal="70" zoomScaleSheetLayoutView="90" workbookViewId="0" topLeftCell="A1">
      <pane xSplit="2" ySplit="4" topLeftCell="C5" activePane="bottomRight" state="frozen"/>
      <selection pane="topLeft" activeCell="A1" sqref="A1"/>
      <selection pane="topRight" activeCell="C1" sqref="C1"/>
      <selection pane="bottomLeft" activeCell="A5" sqref="A5"/>
      <selection pane="bottomRight" activeCell="AU5" sqref="AU5"/>
    </sheetView>
  </sheetViews>
  <sheetFormatPr defaultColWidth="9.00390625" defaultRowHeight="13.5"/>
  <cols>
    <col min="2" max="2" width="7.875" style="0" customWidth="1"/>
    <col min="3" max="3" width="5.875" style="0" customWidth="1"/>
    <col min="4" max="45" width="3.625" style="0" customWidth="1"/>
    <col min="46" max="46" width="5.125" style="0" customWidth="1"/>
    <col min="47" max="47" width="4.00390625" style="0" customWidth="1"/>
    <col min="48" max="48" width="12.125" style="0" customWidth="1"/>
    <col min="49" max="49" width="6.125" style="0" customWidth="1"/>
    <col min="50" max="50" width="4.00390625" style="0" customWidth="1"/>
    <col min="51" max="51" width="5.125" style="0" customWidth="1"/>
    <col min="52" max="52" width="4.50390625" style="0" customWidth="1"/>
  </cols>
  <sheetData>
    <row r="2" spans="1:44" ht="18.75" customHeight="1">
      <c r="A2" s="25" t="s">
        <v>244</v>
      </c>
      <c r="B2" s="25"/>
      <c r="C2" s="25"/>
      <c r="D2" s="25"/>
      <c r="E2" s="25"/>
      <c r="F2" s="25"/>
      <c r="G2" s="25"/>
      <c r="H2" s="25"/>
      <c r="I2" s="25"/>
      <c r="J2" s="25"/>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row>
    <row r="3" ht="15" customHeight="1"/>
    <row r="4" spans="1:52" s="104" customFormat="1" ht="126.75" customHeight="1">
      <c r="A4" s="103"/>
      <c r="B4" s="57" t="s">
        <v>58</v>
      </c>
      <c r="C4" s="109" t="s">
        <v>5</v>
      </c>
      <c r="D4" s="113" t="s">
        <v>161</v>
      </c>
      <c r="E4" s="113" t="s">
        <v>162</v>
      </c>
      <c r="F4" s="113" t="s">
        <v>163</v>
      </c>
      <c r="G4" s="113" t="s">
        <v>164</v>
      </c>
      <c r="H4" s="113" t="s">
        <v>165</v>
      </c>
      <c r="I4" s="113" t="s">
        <v>166</v>
      </c>
      <c r="J4" s="113" t="s">
        <v>167</v>
      </c>
      <c r="K4" s="113" t="s">
        <v>168</v>
      </c>
      <c r="L4" s="113" t="s">
        <v>169</v>
      </c>
      <c r="M4" s="113" t="s">
        <v>170</v>
      </c>
      <c r="N4" s="113" t="s">
        <v>171</v>
      </c>
      <c r="O4" s="113" t="s">
        <v>172</v>
      </c>
      <c r="P4" s="113" t="s">
        <v>173</v>
      </c>
      <c r="Q4" s="113" t="s">
        <v>174</v>
      </c>
      <c r="R4" s="113" t="s">
        <v>175</v>
      </c>
      <c r="S4" s="113" t="s">
        <v>176</v>
      </c>
      <c r="T4" s="113" t="s">
        <v>177</v>
      </c>
      <c r="U4" s="113" t="s">
        <v>178</v>
      </c>
      <c r="V4" s="113" t="s">
        <v>179</v>
      </c>
      <c r="W4" s="113" t="s">
        <v>180</v>
      </c>
      <c r="X4" s="113" t="s">
        <v>181</v>
      </c>
      <c r="Y4" s="113" t="s">
        <v>182</v>
      </c>
      <c r="Z4" s="113" t="s">
        <v>183</v>
      </c>
      <c r="AA4" s="113" t="s">
        <v>184</v>
      </c>
      <c r="AB4" s="113" t="s">
        <v>185</v>
      </c>
      <c r="AC4" s="113" t="s">
        <v>186</v>
      </c>
      <c r="AD4" s="113" t="s">
        <v>187</v>
      </c>
      <c r="AE4" s="113" t="s">
        <v>188</v>
      </c>
      <c r="AF4" s="113" t="s">
        <v>189</v>
      </c>
      <c r="AG4" s="113" t="s">
        <v>190</v>
      </c>
      <c r="AH4" s="113" t="s">
        <v>191</v>
      </c>
      <c r="AI4" s="113" t="s">
        <v>192</v>
      </c>
      <c r="AJ4" s="113" t="s">
        <v>193</v>
      </c>
      <c r="AK4" s="113" t="s">
        <v>194</v>
      </c>
      <c r="AL4" s="113" t="s">
        <v>195</v>
      </c>
      <c r="AM4" s="113" t="s">
        <v>196</v>
      </c>
      <c r="AN4" s="113" t="s">
        <v>13</v>
      </c>
      <c r="AO4" s="113" t="s">
        <v>14</v>
      </c>
      <c r="AP4" s="113" t="s">
        <v>15</v>
      </c>
      <c r="AQ4" s="113" t="s">
        <v>16</v>
      </c>
      <c r="AR4" s="113" t="s">
        <v>17</v>
      </c>
      <c r="AS4" s="113" t="s">
        <v>18</v>
      </c>
      <c r="AT4" s="114" t="s">
        <v>204</v>
      </c>
      <c r="AU4" s="114" t="s">
        <v>59</v>
      </c>
      <c r="AV4" s="115" t="s">
        <v>205</v>
      </c>
      <c r="AW4" s="107" t="s">
        <v>206</v>
      </c>
      <c r="AX4" s="108" t="s">
        <v>207</v>
      </c>
      <c r="AY4" s="108" t="s">
        <v>208</v>
      </c>
      <c r="AZ4" s="108" t="s">
        <v>213</v>
      </c>
    </row>
    <row r="5" spans="1:52" ht="27" customHeight="1">
      <c r="A5" s="119">
        <f>'大会参加集計表'!E4</f>
      </c>
      <c r="B5" s="120">
        <f>'大会参加集計表'!F4</f>
        <v>0</v>
      </c>
      <c r="C5" s="122">
        <f>'大会参加集計表'!C58</f>
        <v>0</v>
      </c>
      <c r="D5" s="124">
        <f>VLOOKUP(D4,'大会参加集計表'!$B$13:$F$54,5,0)</f>
        <v>0</v>
      </c>
      <c r="E5" s="116">
        <f>VLOOKUP(E4,'大会参加集計表'!$B$13:$F$54,5,0)</f>
        <v>0</v>
      </c>
      <c r="F5" s="116">
        <f>VLOOKUP(F4,'大会参加集計表'!$B$13:$F$54,5,0)</f>
        <v>0</v>
      </c>
      <c r="G5" s="116">
        <f>VLOOKUP(G4,'大会参加集計表'!$B$13:$F$54,5,0)</f>
        <v>0</v>
      </c>
      <c r="H5" s="116">
        <f>VLOOKUP(H4,'大会参加集計表'!$B$13:$F$54,5,0)</f>
        <v>0</v>
      </c>
      <c r="I5" s="116">
        <f>VLOOKUP(I4,'大会参加集計表'!$B$13:$F$54,5,0)</f>
        <v>0</v>
      </c>
      <c r="J5" s="116">
        <f>VLOOKUP(J4,'大会参加集計表'!$B$13:$F$54,5,0)</f>
        <v>0</v>
      </c>
      <c r="K5" s="116">
        <f>VLOOKUP(K4,'大会参加集計表'!$B$13:$F$54,5,0)</f>
        <v>0</v>
      </c>
      <c r="L5" s="116">
        <f>VLOOKUP(L4,'大会参加集計表'!$B$13:$F$54,5,0)</f>
        <v>0</v>
      </c>
      <c r="M5" s="116">
        <f>VLOOKUP(M4,'大会参加集計表'!$B$13:$F$54,5,0)</f>
        <v>0</v>
      </c>
      <c r="N5" s="116">
        <f>VLOOKUP(N4,'大会参加集計表'!$B$13:$F$54,5,0)</f>
        <v>0</v>
      </c>
      <c r="O5" s="116">
        <f>VLOOKUP(O4,'大会参加集計表'!$B$13:$F$54,5,0)</f>
        <v>0</v>
      </c>
      <c r="P5" s="116">
        <f>VLOOKUP(P4,'大会参加集計表'!$B$13:$F$54,5,0)</f>
        <v>0</v>
      </c>
      <c r="Q5" s="116">
        <f>VLOOKUP(Q4,'大会参加集計表'!$B$13:$F$54,5,0)</f>
        <v>0</v>
      </c>
      <c r="R5" s="116">
        <f>VLOOKUP(R4,'大会参加集計表'!$B$13:$F$54,5,0)</f>
        <v>0</v>
      </c>
      <c r="S5" s="116">
        <f>VLOOKUP(S4,'大会参加集計表'!$B$13:$F$54,5,0)</f>
        <v>0</v>
      </c>
      <c r="T5" s="116">
        <f>VLOOKUP(T4,'大会参加集計表'!$B$13:$F$54,5,0)</f>
        <v>0</v>
      </c>
      <c r="U5" s="116">
        <f>VLOOKUP(U4,'大会参加集計表'!$B$13:$F$54,5,0)</f>
        <v>0</v>
      </c>
      <c r="V5" s="116">
        <f>VLOOKUP(V4,'大会参加集計表'!$B$13:$F$54,5,0)</f>
        <v>0</v>
      </c>
      <c r="W5" s="116">
        <f>VLOOKUP(W4,'大会参加集計表'!$B$13:$F$54,5,0)</f>
        <v>0</v>
      </c>
      <c r="X5" s="116">
        <f>VLOOKUP(X4,'大会参加集計表'!$B$13:$F$54,5,0)</f>
        <v>0</v>
      </c>
      <c r="Y5" s="116">
        <f>VLOOKUP(Y4,'大会参加集計表'!$B$13:$F$54,5,0)</f>
        <v>0</v>
      </c>
      <c r="Z5" s="116">
        <f>VLOOKUP(Z4,'大会参加集計表'!$B$13:$F$54,5,0)</f>
        <v>0</v>
      </c>
      <c r="AA5" s="116">
        <f>VLOOKUP(AA4,'大会参加集計表'!$B$13:$F$54,5,0)</f>
        <v>0</v>
      </c>
      <c r="AB5" s="116">
        <f>VLOOKUP(AB4,'大会参加集計表'!$B$13:$F$54,5,0)</f>
        <v>0</v>
      </c>
      <c r="AC5" s="116">
        <f>VLOOKUP(AC4,'大会参加集計表'!$B$13:$F$54,5,0)</f>
        <v>0</v>
      </c>
      <c r="AD5" s="116">
        <f>VLOOKUP(AD4,'大会参加集計表'!$B$13:$F$54,5,0)</f>
        <v>0</v>
      </c>
      <c r="AE5" s="116">
        <f>VLOOKUP(AE4,'大会参加集計表'!$B$13:$F$54,5,0)</f>
        <v>0</v>
      </c>
      <c r="AF5" s="116">
        <f>VLOOKUP(AF4,'大会参加集計表'!$B$13:$F$54,5,0)</f>
        <v>0</v>
      </c>
      <c r="AG5" s="116">
        <f>VLOOKUP(AG4,'大会参加集計表'!$B$13:$F$54,5,0)</f>
        <v>0</v>
      </c>
      <c r="AH5" s="116">
        <f>VLOOKUP(AH4,'大会参加集計表'!$B$13:$F$54,5,0)</f>
        <v>0</v>
      </c>
      <c r="AI5" s="116">
        <f>VLOOKUP(AI4,'大会参加集計表'!$B$13:$F$54,5,0)</f>
        <v>0</v>
      </c>
      <c r="AJ5" s="116">
        <f>VLOOKUP(AJ4,'大会参加集計表'!$B$13:$F$54,5,0)</f>
        <v>0</v>
      </c>
      <c r="AK5" s="116">
        <f>VLOOKUP(AK4,'大会参加集計表'!$B$13:$F$54,5,0)</f>
        <v>0</v>
      </c>
      <c r="AL5" s="116">
        <f>VLOOKUP(AL4,'大会参加集計表'!$B$13:$F$54,5,0)</f>
        <v>0</v>
      </c>
      <c r="AM5" s="116">
        <f>VLOOKUP(AM4,'大会参加集計表'!$B$13:$F$54,5,0)</f>
        <v>0</v>
      </c>
      <c r="AN5" s="116">
        <f>VLOOKUP(AN4,'大会参加集計表'!$B$13:$F$54,5,0)</f>
        <v>0</v>
      </c>
      <c r="AO5" s="116">
        <f>VLOOKUP(AO4,'大会参加集計表'!$B$13:$F$54,5,0)</f>
        <v>0</v>
      </c>
      <c r="AP5" s="116">
        <f>VLOOKUP(AP4,'大会参加集計表'!$B$13:$F$54,5,0)</f>
        <v>0</v>
      </c>
      <c r="AQ5" s="116">
        <f>VLOOKUP(AQ4,'大会参加集計表'!$B$13:$F$54,5,0)</f>
        <v>0</v>
      </c>
      <c r="AR5" s="116">
        <f>VLOOKUP(AR4,'大会参加集計表'!$B$13:$F$54,5,0)</f>
        <v>0</v>
      </c>
      <c r="AS5" s="116">
        <f>VLOOKUP(AS4,'大会参加集計表'!$B$13:$F$54,5,0)</f>
        <v>0</v>
      </c>
      <c r="AT5" s="116">
        <f>'大会参加集計表'!K26</f>
        <v>0</v>
      </c>
      <c r="AU5" s="121">
        <f>'大会参加集計表'!K44+'大会参加集計表'!L44</f>
        <v>0</v>
      </c>
      <c r="AV5" s="117">
        <f>'大会参加集計表'!H58</f>
        <v>0</v>
      </c>
      <c r="AW5" s="116">
        <f>C5+AN5+AO5+AP5+AQ5+AR5+AS5</f>
        <v>0</v>
      </c>
      <c r="AX5" s="116">
        <f>SUM(D5:U5)</f>
        <v>0</v>
      </c>
      <c r="AY5" s="116">
        <f>SUM(V5:AM5)</f>
        <v>0</v>
      </c>
      <c r="AZ5" s="118">
        <f>SUM(AN5:AS5)</f>
        <v>0</v>
      </c>
    </row>
    <row r="11" ht="12.75">
      <c r="AT11" s="123"/>
    </row>
  </sheetData>
  <sheetProtection/>
  <printOptions/>
  <pageMargins left="0.7" right="0.7" top="0.75" bottom="0.75" header="0.3" footer="0.3"/>
  <pageSetup fitToHeight="1" fitToWidth="1"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旭化成グループ</dc:creator>
  <cp:keywords/>
  <dc:description/>
  <cp:lastModifiedBy>81903</cp:lastModifiedBy>
  <cp:lastPrinted>2018-01-01T14:24:54Z</cp:lastPrinted>
  <dcterms:created xsi:type="dcterms:W3CDTF">2009-11-07T06:10:39Z</dcterms:created>
  <dcterms:modified xsi:type="dcterms:W3CDTF">2020-12-23T12:39:10Z</dcterms:modified>
  <cp:category/>
  <cp:version/>
  <cp:contentType/>
  <cp:contentStatus/>
</cp:coreProperties>
</file>